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" sheetId="1" r:id="rId1"/>
    <sheet name="ОВЗ" sheetId="2" r:id="rId2"/>
    <sheet name="ПССЗ" sheetId="3" r:id="rId3"/>
    <sheet name="ППКРС" sheetId="4" r:id="rId4"/>
  </sheets>
  <definedNames>
    <definedName name="_xlnm.Print_Area" localSheetId="3">'ППКРС'!$A$1:$P$71</definedName>
  </definedNames>
  <calcPr fullCalcOnLoad="1"/>
</workbook>
</file>

<file path=xl/sharedStrings.xml><?xml version="1.0" encoding="utf-8"?>
<sst xmlns="http://schemas.openxmlformats.org/spreadsheetml/2006/main" count="770" uniqueCount="79">
  <si>
    <t>№ п/п</t>
  </si>
  <si>
    <t>Итоговая оценка</t>
  </si>
  <si>
    <t>Критерии оценки выполнения государственного задания на оказание государственной услуги (выполнение работ)</t>
  </si>
  <si>
    <t>полнота и эффективность использования бюджетных ассигнований на финансовое обеспечение выполнения государственного задания</t>
  </si>
  <si>
    <t>К1 план</t>
  </si>
  <si>
    <t>К1 кассовое исполнение</t>
  </si>
  <si>
    <t xml:space="preserve">К1 </t>
  </si>
  <si>
    <t>объём государственной услуги (результат выполнения работы)</t>
  </si>
  <si>
    <t>наименование показателя</t>
  </si>
  <si>
    <t>К2 план</t>
  </si>
  <si>
    <t>К2 факт</t>
  </si>
  <si>
    <t>К2</t>
  </si>
  <si>
    <t>качество оказания (выполнения) государственных услуг (работ)</t>
  </si>
  <si>
    <t>К3планi</t>
  </si>
  <si>
    <t>К3фактi</t>
  </si>
  <si>
    <t>К3i</t>
  </si>
  <si>
    <t>К3</t>
  </si>
  <si>
    <t>1. Итоговая оценка выполнения государственного задания на оказание государственных услуг (выполнение работ):</t>
  </si>
  <si>
    <t>Итоговая оценка выполнения государственного задания на оказание государственной  услуги (выполнение работы)</t>
  </si>
  <si>
    <t>расчёт оценки К3</t>
  </si>
  <si>
    <t>х</t>
  </si>
  <si>
    <t>Заключение по факт.исполнению гос.задания</t>
  </si>
  <si>
    <t>Наименование учреждения</t>
  </si>
  <si>
    <t>ИТОГО:</t>
  </si>
  <si>
    <t>Количество потребителей</t>
  </si>
  <si>
    <t>Доля выпускников, получивших диплом о среднем профессиональном образовании от общей численности выпускников образовательного учреждения СПО</t>
  </si>
  <si>
    <t>Доля выпускников образовательного учреждения, продолживших обучение и/или трудоустроившихся по полученной профессии( специальности) (без учёта выпускников, призванных на военную службу)</t>
  </si>
  <si>
    <t>Доля выпускников образовательного учреждения, продолживших обучение и/или трудоустроившихся по полученной профессии (без учёта выпускников, призванных на военную службу)</t>
  </si>
  <si>
    <t>Государственное задание выполнено</t>
  </si>
  <si>
    <t xml:space="preserve">Количество потребителей </t>
  </si>
  <si>
    <t>ГБПОУ УППК</t>
  </si>
  <si>
    <t>ГБОУ СПО ТТ УАВИАК</t>
  </si>
  <si>
    <t>ГБОУ  СПО ДМТТМП</t>
  </si>
  <si>
    <t xml:space="preserve">ОГБПОУ УСПК </t>
  </si>
  <si>
    <t>ОГБПОУ УКиКСТ</t>
  </si>
  <si>
    <t xml:space="preserve">ОГБПОУ УПК </t>
  </si>
  <si>
    <t xml:space="preserve">ОГБПОУ СПТ </t>
  </si>
  <si>
    <t xml:space="preserve">ОГБПОУ Старокулаткинский МТК </t>
  </si>
  <si>
    <t>ОГБПОУ УСК</t>
  </si>
  <si>
    <t>ОГБПОУ УМК</t>
  </si>
  <si>
    <t>ОГБПОУ КМТ</t>
  </si>
  <si>
    <t>ОГБПОУ УЭМК</t>
  </si>
  <si>
    <t>ОГБПОУ ДТК</t>
  </si>
  <si>
    <t>ОГБПОУ РСТ</t>
  </si>
  <si>
    <t>ОГБПОУ УТЖТ</t>
  </si>
  <si>
    <t xml:space="preserve">ОГБПОУ КАТТ </t>
  </si>
  <si>
    <t xml:space="preserve">ОГБПОУ КТТ </t>
  </si>
  <si>
    <t xml:space="preserve">ОГБПОУ СТТ </t>
  </si>
  <si>
    <t xml:space="preserve">ОГБПОУ САТТ </t>
  </si>
  <si>
    <t xml:space="preserve">ОГБПОУ  БТТиС </t>
  </si>
  <si>
    <t>ОГБПОУ ТПиТ</t>
  </si>
  <si>
    <t>ОГБПОУ СМТТ</t>
  </si>
  <si>
    <t>ОГБПОУ ТЭиП г.Инза</t>
  </si>
  <si>
    <t>ОГБПОУ ТОТиД</t>
  </si>
  <si>
    <t>ОГБПОУ УМТ</t>
  </si>
  <si>
    <t>ОГБПОУ ДТПТ</t>
  </si>
  <si>
    <t>ОГБПОУ БИТТ</t>
  </si>
  <si>
    <t xml:space="preserve">ОГБПОУ НовТТ </t>
  </si>
  <si>
    <t>ОГБПОУ УТПС</t>
  </si>
  <si>
    <t xml:space="preserve">ОГБПОУ РадТТ </t>
  </si>
  <si>
    <t xml:space="preserve">ОГБПОУ НикТТ </t>
  </si>
  <si>
    <t>ОГБПОУ УТоТиД</t>
  </si>
  <si>
    <t>Государственное задание областными государственными бюджетными образовательными учреждениями, реализующими программы подготовки квалифицированных рабочих, служащих выполнено в 2015 году выполнено.</t>
  </si>
  <si>
    <t>ОГБПОУ УТПиТ</t>
  </si>
  <si>
    <t xml:space="preserve">ОГБПОУ КаТТ </t>
  </si>
  <si>
    <t>ОГБПОУ УППК</t>
  </si>
  <si>
    <t>ОГБПОУ УТОТиД</t>
  </si>
  <si>
    <t>чел./час</t>
  </si>
  <si>
    <t>по состоянию на 01.01.2017 года</t>
  </si>
  <si>
    <t>услуга 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за 2016 год</t>
  </si>
  <si>
    <t>ОГБПОУ ЖСХТ</t>
  </si>
  <si>
    <t>удельный вес численности выпускников, трудоустроившихся в течение не менее двух лет после окончания обучения</t>
  </si>
  <si>
    <t>Государственное задание областными государственными бюджетными образовательными учреждениями, реализующими программы подготовки квалифицированных рабочих, служащих выполнено в 2016 году выполнено.</t>
  </si>
  <si>
    <t>ОГБПОУ СТТ</t>
  </si>
  <si>
    <t>ОГБПОУ ПТТ</t>
  </si>
  <si>
    <t>ОГАПОУ УАВИАК-МЦК</t>
  </si>
  <si>
    <t>услуги по организации 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за 2016 год</t>
  </si>
  <si>
    <t>услуги  по реализации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</t>
  </si>
  <si>
    <t>услуги  по реализации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</si>
</sst>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1" borderId="10" xfId="0" applyFill="1" applyBorder="1" applyAlignment="1">
      <alignment wrapText="1"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wrapText="1"/>
    </xf>
    <xf numFmtId="0" fontId="0" fillId="31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0" fontId="0" fillId="31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1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2"/>
  <sheetViews>
    <sheetView tabSelected="1" zoomScalePageLayoutView="0" workbookViewId="0" topLeftCell="B1">
      <selection activeCell="F29" sqref="F29"/>
    </sheetView>
  </sheetViews>
  <sheetFormatPr defaultColWidth="9.140625" defaultRowHeight="12.75"/>
  <cols>
    <col min="10" max="10" width="22.140625" style="0" customWidth="1"/>
  </cols>
  <sheetData>
    <row r="1" spans="2:15" ht="15.7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39" customHeight="1">
      <c r="B2" s="27" t="s">
        <v>76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.75">
      <c r="B4" s="42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B6" t="s">
        <v>17</v>
      </c>
    </row>
    <row r="8" spans="1:16" ht="12.75">
      <c r="A8" s="23" t="s">
        <v>0</v>
      </c>
      <c r="B8" s="23" t="s">
        <v>22</v>
      </c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 t="s">
        <v>1</v>
      </c>
      <c r="P8" s="23" t="s">
        <v>21</v>
      </c>
    </row>
    <row r="9" spans="1:16" ht="12.75">
      <c r="A9" s="23"/>
      <c r="B9" s="23"/>
      <c r="C9" s="23" t="s">
        <v>3</v>
      </c>
      <c r="D9" s="23"/>
      <c r="E9" s="23"/>
      <c r="F9" s="23" t="s">
        <v>7</v>
      </c>
      <c r="G9" s="23"/>
      <c r="H9" s="23"/>
      <c r="I9" s="23"/>
      <c r="J9" s="23" t="s">
        <v>12</v>
      </c>
      <c r="K9" s="23"/>
      <c r="L9" s="23"/>
      <c r="M9" s="23"/>
      <c r="N9" s="23"/>
      <c r="O9" s="23"/>
      <c r="P9" s="23"/>
    </row>
    <row r="10" spans="1:16" ht="51">
      <c r="A10" s="23"/>
      <c r="B10" s="23"/>
      <c r="C10" s="1" t="s">
        <v>4</v>
      </c>
      <c r="D10" s="1" t="s">
        <v>5</v>
      </c>
      <c r="E10" s="1" t="s">
        <v>6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8</v>
      </c>
      <c r="K10" s="1" t="s">
        <v>13</v>
      </c>
      <c r="L10" s="1" t="s">
        <v>14</v>
      </c>
      <c r="M10" s="1" t="s">
        <v>15</v>
      </c>
      <c r="N10" s="1" t="s">
        <v>16</v>
      </c>
      <c r="O10" s="23"/>
      <c r="P10" s="23"/>
    </row>
    <row r="11" spans="1:1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105" customHeight="1">
      <c r="A12" s="8">
        <v>1</v>
      </c>
      <c r="B12" s="11" t="s">
        <v>42</v>
      </c>
      <c r="C12" s="3">
        <v>9270.6</v>
      </c>
      <c r="D12" s="3">
        <v>9270.6</v>
      </c>
      <c r="E12" s="4">
        <f>ROUND(D12/C12*100,1)</f>
        <v>100</v>
      </c>
      <c r="F12" s="9" t="s">
        <v>67</v>
      </c>
      <c r="G12" s="10">
        <v>10981</v>
      </c>
      <c r="H12" s="10">
        <v>10981</v>
      </c>
      <c r="I12" s="10">
        <f>ROUND(H12/G12*100,1)</f>
        <v>100</v>
      </c>
      <c r="J12" s="9"/>
      <c r="K12" s="10">
        <v>70</v>
      </c>
      <c r="L12" s="10">
        <v>70</v>
      </c>
      <c r="M12" s="10"/>
      <c r="N12" s="11" t="s">
        <v>20</v>
      </c>
      <c r="O12" s="12"/>
      <c r="P12" s="11" t="s">
        <v>28</v>
      </c>
    </row>
  </sheetData>
  <sheetProtection/>
  <mergeCells count="12">
    <mergeCell ref="A8:A10"/>
    <mergeCell ref="B8:B10"/>
    <mergeCell ref="C8:N8"/>
    <mergeCell ref="O8:O10"/>
    <mergeCell ref="P8:P10"/>
    <mergeCell ref="C9:E9"/>
    <mergeCell ref="F9:I9"/>
    <mergeCell ref="J9:N9"/>
    <mergeCell ref="B1:O1"/>
    <mergeCell ref="B2:O2"/>
    <mergeCell ref="B3:O3"/>
    <mergeCell ref="B4:O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view="pageBreakPreview" zoomScale="60" zoomScaleNormal="75" zoomScalePageLayoutView="0" workbookViewId="0" topLeftCell="A1">
      <selection activeCell="K28" sqref="K28"/>
    </sheetView>
  </sheetViews>
  <sheetFormatPr defaultColWidth="9.140625" defaultRowHeight="12.75"/>
  <cols>
    <col min="10" max="10" width="27.28125" style="0" customWidth="1"/>
  </cols>
  <sheetData>
    <row r="1" spans="2:15" ht="15.7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39" customHeight="1">
      <c r="B2" s="27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.75">
      <c r="B4" s="42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B6" t="s">
        <v>17</v>
      </c>
    </row>
    <row r="8" spans="1:16" ht="12.75">
      <c r="A8" s="23" t="s">
        <v>0</v>
      </c>
      <c r="B8" s="23" t="s">
        <v>22</v>
      </c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 t="s">
        <v>1</v>
      </c>
      <c r="P8" s="23" t="s">
        <v>21</v>
      </c>
    </row>
    <row r="9" spans="1:16" ht="12.75">
      <c r="A9" s="23"/>
      <c r="B9" s="23"/>
      <c r="C9" s="23" t="s">
        <v>3</v>
      </c>
      <c r="D9" s="23"/>
      <c r="E9" s="23"/>
      <c r="F9" s="23" t="s">
        <v>7</v>
      </c>
      <c r="G9" s="23"/>
      <c r="H9" s="23"/>
      <c r="I9" s="23"/>
      <c r="J9" s="23" t="s">
        <v>12</v>
      </c>
      <c r="K9" s="23"/>
      <c r="L9" s="23"/>
      <c r="M9" s="23"/>
      <c r="N9" s="23"/>
      <c r="O9" s="23"/>
      <c r="P9" s="23"/>
    </row>
    <row r="10" spans="1:16" ht="51">
      <c r="A10" s="23"/>
      <c r="B10" s="23"/>
      <c r="C10" s="1" t="s">
        <v>4</v>
      </c>
      <c r="D10" s="1" t="s">
        <v>5</v>
      </c>
      <c r="E10" s="1" t="s">
        <v>6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8</v>
      </c>
      <c r="K10" s="1" t="s">
        <v>13</v>
      </c>
      <c r="L10" s="1" t="s">
        <v>14</v>
      </c>
      <c r="M10" s="1" t="s">
        <v>15</v>
      </c>
      <c r="N10" s="1" t="s">
        <v>16</v>
      </c>
      <c r="O10" s="23"/>
      <c r="P10" s="23"/>
    </row>
    <row r="11" spans="1:1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12.75">
      <c r="A12" s="20">
        <v>1</v>
      </c>
      <c r="B12" s="31" t="s">
        <v>38</v>
      </c>
      <c r="C12" s="3"/>
      <c r="D12" s="3"/>
      <c r="E12" s="3"/>
      <c r="F12" s="10"/>
      <c r="G12" s="10"/>
      <c r="H12" s="10"/>
      <c r="I12" s="10"/>
      <c r="J12" s="9"/>
      <c r="K12" s="10">
        <v>1</v>
      </c>
      <c r="L12" s="10">
        <v>1</v>
      </c>
      <c r="M12" s="10">
        <f>ROUND(L12/K12*100,1)</f>
        <v>100</v>
      </c>
      <c r="N12" s="11" t="s">
        <v>20</v>
      </c>
      <c r="O12" s="12"/>
      <c r="P12" s="31" t="s">
        <v>28</v>
      </c>
    </row>
    <row r="13" spans="1:16" ht="63.75">
      <c r="A13" s="21"/>
      <c r="B13" s="32"/>
      <c r="C13" s="3"/>
      <c r="D13" s="3"/>
      <c r="E13" s="3"/>
      <c r="F13" s="10"/>
      <c r="G13" s="10"/>
      <c r="H13" s="10"/>
      <c r="I13" s="10"/>
      <c r="J13" s="12" t="s">
        <v>71</v>
      </c>
      <c r="K13" s="10">
        <v>1</v>
      </c>
      <c r="L13" s="10">
        <v>1</v>
      </c>
      <c r="M13" s="10">
        <f>ROUND(L13/K13*100,1)</f>
        <v>100</v>
      </c>
      <c r="N13" s="11" t="s">
        <v>20</v>
      </c>
      <c r="O13" s="12">
        <f>ROUND((I14+N14)/2,1)</f>
        <v>97.5</v>
      </c>
      <c r="P13" s="32"/>
    </row>
    <row r="14" spans="1:16" ht="12.75">
      <c r="A14" s="22"/>
      <c r="B14" s="33"/>
      <c r="C14" s="3">
        <v>4980.9</v>
      </c>
      <c r="D14" s="3">
        <v>4980.9</v>
      </c>
      <c r="E14" s="4">
        <f>ROUND(D14/C14*100,1)</f>
        <v>100</v>
      </c>
      <c r="F14" s="12" t="s">
        <v>67</v>
      </c>
      <c r="G14" s="10">
        <v>3443</v>
      </c>
      <c r="H14" s="10">
        <v>3271</v>
      </c>
      <c r="I14" s="10">
        <f>ROUND(H14/G14*100,1)</f>
        <v>95</v>
      </c>
      <c r="J14" s="11" t="s">
        <v>19</v>
      </c>
      <c r="K14" s="11" t="s">
        <v>20</v>
      </c>
      <c r="L14" s="11" t="s">
        <v>20</v>
      </c>
      <c r="M14" s="11" t="s">
        <v>20</v>
      </c>
      <c r="N14" s="10">
        <f>ROUND((L12/K12*100+L13/K13*100)/2,1)</f>
        <v>100</v>
      </c>
      <c r="O14" s="12">
        <f>ROUND((E14+I14+N14)/3,1)</f>
        <v>98.3</v>
      </c>
      <c r="P14" s="33"/>
    </row>
    <row r="15" spans="1:16" ht="12.75">
      <c r="A15" s="20">
        <v>2</v>
      </c>
      <c r="B15" s="31" t="s">
        <v>60</v>
      </c>
      <c r="C15" s="3"/>
      <c r="D15" s="3"/>
      <c r="E15" s="3"/>
      <c r="F15" s="10"/>
      <c r="G15" s="10"/>
      <c r="H15" s="10"/>
      <c r="I15" s="10"/>
      <c r="J15" s="9"/>
      <c r="K15" s="10">
        <v>1</v>
      </c>
      <c r="L15" s="10">
        <v>1</v>
      </c>
      <c r="M15" s="10">
        <f>ROUND(L15/K15*100,1)</f>
        <v>100</v>
      </c>
      <c r="N15" s="11" t="s">
        <v>20</v>
      </c>
      <c r="O15" s="12"/>
      <c r="P15" s="31" t="s">
        <v>28</v>
      </c>
    </row>
    <row r="16" spans="1:16" ht="63.75">
      <c r="A16" s="21"/>
      <c r="B16" s="32"/>
      <c r="C16" s="3"/>
      <c r="D16" s="3"/>
      <c r="E16" s="3"/>
      <c r="F16" s="10"/>
      <c r="G16" s="10"/>
      <c r="H16" s="10"/>
      <c r="I16" s="10"/>
      <c r="J16" s="12" t="s">
        <v>71</v>
      </c>
      <c r="K16" s="10">
        <v>73</v>
      </c>
      <c r="L16" s="10">
        <v>73</v>
      </c>
      <c r="M16" s="10">
        <f>ROUND(L16/K16*100,1)</f>
        <v>100</v>
      </c>
      <c r="N16" s="11" t="s">
        <v>20</v>
      </c>
      <c r="O16" s="12">
        <f>ROUND((I17+N17)/2,1)</f>
        <v>100</v>
      </c>
      <c r="P16" s="32"/>
    </row>
    <row r="17" spans="1:16" ht="12.75">
      <c r="A17" s="22"/>
      <c r="B17" s="33"/>
      <c r="C17" s="3">
        <v>659</v>
      </c>
      <c r="D17" s="3">
        <v>659</v>
      </c>
      <c r="E17" s="4">
        <f>ROUND(D17/C17*100,1)</f>
        <v>100</v>
      </c>
      <c r="F17" s="12" t="s">
        <v>67</v>
      </c>
      <c r="G17" s="10">
        <v>1170</v>
      </c>
      <c r="H17" s="10">
        <v>1170</v>
      </c>
      <c r="I17" s="10">
        <f>ROUND(H17/G17*100,1)</f>
        <v>100</v>
      </c>
      <c r="J17" s="11" t="s">
        <v>19</v>
      </c>
      <c r="K17" s="11" t="s">
        <v>20</v>
      </c>
      <c r="L17" s="11" t="s">
        <v>20</v>
      </c>
      <c r="M17" s="11" t="s">
        <v>20</v>
      </c>
      <c r="N17" s="10">
        <f>ROUND((L15/K15*100+L16/K16*100)/2,1)</f>
        <v>100</v>
      </c>
      <c r="O17" s="12">
        <f>ROUND((E17+I17+N17)/3,1)</f>
        <v>100</v>
      </c>
      <c r="P17" s="33"/>
    </row>
    <row r="18" spans="1:16" ht="12.75">
      <c r="A18" s="20">
        <v>3</v>
      </c>
      <c r="B18" s="31" t="s">
        <v>59</v>
      </c>
      <c r="C18" s="3"/>
      <c r="D18" s="3"/>
      <c r="E18" s="3"/>
      <c r="F18" s="10"/>
      <c r="G18" s="10"/>
      <c r="H18" s="10"/>
      <c r="I18" s="10"/>
      <c r="J18" s="9"/>
      <c r="K18" s="10">
        <v>1</v>
      </c>
      <c r="L18" s="10">
        <v>1</v>
      </c>
      <c r="M18" s="10">
        <f>ROUND(L18/K18*100,1)</f>
        <v>100</v>
      </c>
      <c r="N18" s="11" t="s">
        <v>20</v>
      </c>
      <c r="O18" s="12"/>
      <c r="P18" s="31" t="s">
        <v>28</v>
      </c>
    </row>
    <row r="19" spans="1:16" ht="63.75">
      <c r="A19" s="21"/>
      <c r="B19" s="32"/>
      <c r="C19" s="3"/>
      <c r="D19" s="3"/>
      <c r="E19" s="3"/>
      <c r="F19" s="10"/>
      <c r="G19" s="10"/>
      <c r="H19" s="10"/>
      <c r="I19" s="10"/>
      <c r="J19" s="12" t="s">
        <v>71</v>
      </c>
      <c r="K19" s="10">
        <v>60</v>
      </c>
      <c r="L19" s="10">
        <v>60</v>
      </c>
      <c r="M19" s="10">
        <f>ROUND(L19/K19*100,1)</f>
        <v>100</v>
      </c>
      <c r="N19" s="11" t="s">
        <v>20</v>
      </c>
      <c r="O19" s="12">
        <f>ROUND((I20+N20)/2,1)</f>
        <v>100</v>
      </c>
      <c r="P19" s="32"/>
    </row>
    <row r="20" spans="1:16" ht="12.75">
      <c r="A20" s="22"/>
      <c r="B20" s="33"/>
      <c r="C20" s="3">
        <v>1253.7</v>
      </c>
      <c r="D20" s="3">
        <v>1253.7</v>
      </c>
      <c r="E20" s="4">
        <f>ROUND(D20/C20*100,1)</f>
        <v>100</v>
      </c>
      <c r="F20" s="9" t="s">
        <v>67</v>
      </c>
      <c r="G20" s="10">
        <v>1488</v>
      </c>
      <c r="H20" s="10">
        <v>1488</v>
      </c>
      <c r="I20" s="10">
        <f>ROUND(H20/G20*100,1)</f>
        <v>100</v>
      </c>
      <c r="J20" s="11" t="s">
        <v>19</v>
      </c>
      <c r="K20" s="11" t="s">
        <v>20</v>
      </c>
      <c r="L20" s="11" t="s">
        <v>20</v>
      </c>
      <c r="M20" s="11" t="s">
        <v>20</v>
      </c>
      <c r="N20" s="10">
        <f>ROUND((L18/K18*100+L19/K19*100)/2,1)</f>
        <v>100</v>
      </c>
      <c r="O20" s="12">
        <f>ROUND((E20+I20+N20)/3,1)</f>
        <v>100</v>
      </c>
      <c r="P20" s="33"/>
    </row>
    <row r="21" spans="1:16" ht="12.75">
      <c r="A21" s="20">
        <v>4</v>
      </c>
      <c r="B21" s="31" t="s">
        <v>56</v>
      </c>
      <c r="C21" s="3"/>
      <c r="D21" s="3"/>
      <c r="E21" s="3"/>
      <c r="F21" s="9"/>
      <c r="G21" s="10"/>
      <c r="H21" s="10"/>
      <c r="I21" s="10"/>
      <c r="J21" s="9"/>
      <c r="K21" s="10">
        <v>1</v>
      </c>
      <c r="L21" s="10">
        <v>1</v>
      </c>
      <c r="M21" s="10">
        <f>ROUND(L21/K21*100,1)</f>
        <v>100</v>
      </c>
      <c r="N21" s="11" t="s">
        <v>20</v>
      </c>
      <c r="O21" s="12"/>
      <c r="P21" s="31" t="s">
        <v>28</v>
      </c>
    </row>
    <row r="22" spans="1:16" ht="63.75">
      <c r="A22" s="21"/>
      <c r="B22" s="32"/>
      <c r="C22" s="3"/>
      <c r="D22" s="3"/>
      <c r="E22" s="3"/>
      <c r="F22" s="9"/>
      <c r="G22" s="10"/>
      <c r="H22" s="10"/>
      <c r="I22" s="10"/>
      <c r="J22" s="12" t="s">
        <v>71</v>
      </c>
      <c r="K22" s="10">
        <v>60</v>
      </c>
      <c r="L22" s="10">
        <v>57</v>
      </c>
      <c r="M22" s="10">
        <f>ROUND(L22/K22*100,1)</f>
        <v>95</v>
      </c>
      <c r="N22" s="11" t="s">
        <v>20</v>
      </c>
      <c r="O22" s="12">
        <f>ROUND((I23+N23)/2,1)</f>
        <v>98.6</v>
      </c>
      <c r="P22" s="32"/>
    </row>
    <row r="23" spans="1:16" ht="12.75">
      <c r="A23" s="22"/>
      <c r="B23" s="33"/>
      <c r="C23" s="3">
        <v>4092.7</v>
      </c>
      <c r="D23" s="3">
        <v>4092.7</v>
      </c>
      <c r="E23" s="4">
        <f>ROUND(D23/C23*100,1)</f>
        <v>100</v>
      </c>
      <c r="F23" s="9" t="s">
        <v>67</v>
      </c>
      <c r="G23" s="10">
        <v>5136</v>
      </c>
      <c r="H23" s="10">
        <v>5114</v>
      </c>
      <c r="I23" s="10">
        <f>ROUND(H23/G23*100,1)</f>
        <v>99.6</v>
      </c>
      <c r="J23" s="11" t="s">
        <v>19</v>
      </c>
      <c r="K23" s="11" t="s">
        <v>20</v>
      </c>
      <c r="L23" s="11" t="s">
        <v>20</v>
      </c>
      <c r="M23" s="11" t="s">
        <v>20</v>
      </c>
      <c r="N23" s="10">
        <f>ROUND((L21/K21*100+L22/K22*100)/2,1)</f>
        <v>97.5</v>
      </c>
      <c r="O23" s="12">
        <f>ROUND((E23+I23+N23)/3,1)</f>
        <v>99</v>
      </c>
      <c r="P23" s="33"/>
    </row>
    <row r="24" spans="1:16" ht="12.75">
      <c r="A24" s="20">
        <v>5</v>
      </c>
      <c r="B24" s="31" t="s">
        <v>45</v>
      </c>
      <c r="C24" s="3"/>
      <c r="D24" s="3"/>
      <c r="E24" s="3"/>
      <c r="F24" s="10"/>
      <c r="G24" s="10"/>
      <c r="H24" s="10"/>
      <c r="I24" s="10"/>
      <c r="J24" s="9"/>
      <c r="K24" s="10">
        <v>1</v>
      </c>
      <c r="L24" s="10">
        <v>1</v>
      </c>
      <c r="M24" s="10">
        <f>ROUND(L24/K24*100,1)</f>
        <v>100</v>
      </c>
      <c r="N24" s="11" t="s">
        <v>20</v>
      </c>
      <c r="O24" s="12"/>
      <c r="P24" s="31" t="s">
        <v>28</v>
      </c>
    </row>
    <row r="25" spans="1:16" ht="63.75">
      <c r="A25" s="21"/>
      <c r="B25" s="32"/>
      <c r="C25" s="3"/>
      <c r="D25" s="3"/>
      <c r="E25" s="3"/>
      <c r="F25" s="9"/>
      <c r="G25" s="10"/>
      <c r="H25" s="10"/>
      <c r="I25" s="10"/>
      <c r="J25" s="12" t="s">
        <v>71</v>
      </c>
      <c r="K25" s="10">
        <v>60</v>
      </c>
      <c r="L25" s="10">
        <v>60</v>
      </c>
      <c r="M25" s="10">
        <f>ROUND(L25/K25*100,1)</f>
        <v>100</v>
      </c>
      <c r="N25" s="11" t="s">
        <v>20</v>
      </c>
      <c r="O25" s="12">
        <f>ROUND((I26+N26)/2,1)</f>
        <v>100</v>
      </c>
      <c r="P25" s="32"/>
    </row>
    <row r="26" spans="1:16" ht="12.75">
      <c r="A26" s="22"/>
      <c r="B26" s="33"/>
      <c r="C26" s="3">
        <v>1023.8</v>
      </c>
      <c r="D26" s="3">
        <v>1023.8</v>
      </c>
      <c r="E26" s="4">
        <f>ROUND(D26/C26*100,1)</f>
        <v>100</v>
      </c>
      <c r="F26" s="12" t="s">
        <v>67</v>
      </c>
      <c r="G26" s="10">
        <v>2654</v>
      </c>
      <c r="H26" s="10">
        <v>2654</v>
      </c>
      <c r="I26" s="10">
        <f>ROUND(H26/G26*100,1)</f>
        <v>100</v>
      </c>
      <c r="J26" s="11" t="s">
        <v>19</v>
      </c>
      <c r="K26" s="11" t="s">
        <v>20</v>
      </c>
      <c r="L26" s="11" t="s">
        <v>20</v>
      </c>
      <c r="M26" s="11" t="s">
        <v>20</v>
      </c>
      <c r="N26" s="10">
        <f>ROUND((L24/K24*100+L25/K25*100)/2,1)</f>
        <v>100</v>
      </c>
      <c r="O26" s="12">
        <f>ROUND((E26+I26+N26)/3,1)</f>
        <v>100</v>
      </c>
      <c r="P26" s="33"/>
    </row>
    <row r="27" spans="1:16" ht="12.75">
      <c r="A27" s="20">
        <v>6</v>
      </c>
      <c r="B27" s="28" t="s">
        <v>48</v>
      </c>
      <c r="C27" s="3"/>
      <c r="D27" s="3"/>
      <c r="E27" s="3"/>
      <c r="F27" s="3"/>
      <c r="G27" s="7"/>
      <c r="H27" s="7"/>
      <c r="I27" s="3"/>
      <c r="J27" s="5"/>
      <c r="K27" s="3">
        <v>1</v>
      </c>
      <c r="L27" s="3">
        <v>1</v>
      </c>
      <c r="M27" s="4">
        <f>ROUND(L27/K27*100,1)</f>
        <v>100</v>
      </c>
      <c r="N27" s="1" t="s">
        <v>20</v>
      </c>
      <c r="O27" s="6"/>
      <c r="P27" s="20" t="s">
        <v>28</v>
      </c>
    </row>
    <row r="28" spans="1:16" ht="114.75">
      <c r="A28" s="21"/>
      <c r="B28" s="29"/>
      <c r="C28" s="3"/>
      <c r="D28" s="3"/>
      <c r="E28" s="3"/>
      <c r="F28" s="3"/>
      <c r="G28" s="7"/>
      <c r="H28" s="7"/>
      <c r="I28" s="3"/>
      <c r="J28" s="5" t="s">
        <v>27</v>
      </c>
      <c r="K28" s="3">
        <v>100</v>
      </c>
      <c r="L28" s="3">
        <v>100</v>
      </c>
      <c r="M28" s="4">
        <f>ROUND(L28/K28*100,1)</f>
        <v>100</v>
      </c>
      <c r="N28" s="1" t="s">
        <v>20</v>
      </c>
      <c r="O28" s="6">
        <f>ROUND((I29+N29)/2,1)</f>
        <v>98.8</v>
      </c>
      <c r="P28" s="21"/>
    </row>
    <row r="29" spans="1:16" ht="51">
      <c r="A29" s="22"/>
      <c r="B29" s="30"/>
      <c r="C29" s="3">
        <v>1713.5</v>
      </c>
      <c r="D29" s="3">
        <v>1713.5</v>
      </c>
      <c r="E29" s="4">
        <f>ROUND(D29/C29*100,1)</f>
        <v>100</v>
      </c>
      <c r="F29" s="5" t="s">
        <v>24</v>
      </c>
      <c r="G29" s="7">
        <v>21</v>
      </c>
      <c r="H29" s="7">
        <v>20.5</v>
      </c>
      <c r="I29" s="4">
        <f>ROUND(H29/G29*100,1)</f>
        <v>97.6</v>
      </c>
      <c r="J29" s="1" t="s">
        <v>19</v>
      </c>
      <c r="K29" s="1" t="s">
        <v>20</v>
      </c>
      <c r="L29" s="1" t="s">
        <v>20</v>
      </c>
      <c r="M29" s="1" t="s">
        <v>20</v>
      </c>
      <c r="N29" s="4">
        <f>ROUND((L27/K27*100+L28/K28*100)/2,1)</f>
        <v>100</v>
      </c>
      <c r="O29" s="6">
        <f>ROUND((E29+I29+N29)/3,1)</f>
        <v>99.2</v>
      </c>
      <c r="P29" s="22"/>
    </row>
    <row r="30" spans="1:16" ht="12.75">
      <c r="A30" s="20">
        <v>7</v>
      </c>
      <c r="B30" s="31" t="s">
        <v>51</v>
      </c>
      <c r="C30" s="3"/>
      <c r="D30" s="3"/>
      <c r="E30" s="3"/>
      <c r="F30" s="10"/>
      <c r="G30" s="10"/>
      <c r="H30" s="10"/>
      <c r="I30" s="10"/>
      <c r="J30" s="9"/>
      <c r="K30" s="10">
        <v>1</v>
      </c>
      <c r="L30" s="10">
        <v>1</v>
      </c>
      <c r="M30" s="10">
        <f>ROUND(L30/K30*100,1)</f>
        <v>100</v>
      </c>
      <c r="N30" s="11" t="s">
        <v>20</v>
      </c>
      <c r="O30" s="12"/>
      <c r="P30" s="31" t="s">
        <v>28</v>
      </c>
    </row>
    <row r="31" spans="1:16" ht="63.75">
      <c r="A31" s="21"/>
      <c r="B31" s="32"/>
      <c r="C31" s="3"/>
      <c r="D31" s="3"/>
      <c r="E31" s="3"/>
      <c r="F31" s="10"/>
      <c r="G31" s="10"/>
      <c r="H31" s="10"/>
      <c r="I31" s="10"/>
      <c r="J31" s="12" t="s">
        <v>71</v>
      </c>
      <c r="K31" s="10">
        <v>60</v>
      </c>
      <c r="L31" s="10">
        <v>60</v>
      </c>
      <c r="M31" s="10">
        <f>ROUND(L31/K31*100,1)</f>
        <v>100</v>
      </c>
      <c r="N31" s="11" t="s">
        <v>20</v>
      </c>
      <c r="O31" s="12">
        <f>ROUND((I32+N32)/2,1)</f>
        <v>100</v>
      </c>
      <c r="P31" s="32"/>
    </row>
    <row r="32" spans="1:16" ht="12.75">
      <c r="A32" s="22"/>
      <c r="B32" s="33"/>
      <c r="C32" s="3">
        <v>2540.2</v>
      </c>
      <c r="D32" s="3">
        <v>2540.2</v>
      </c>
      <c r="E32" s="4">
        <f>ROUND(D32/C32*100,1)</f>
        <v>100</v>
      </c>
      <c r="F32" s="12" t="s">
        <v>67</v>
      </c>
      <c r="G32" s="10">
        <v>4224</v>
      </c>
      <c r="H32" s="10">
        <v>4224</v>
      </c>
      <c r="I32" s="10">
        <f>ROUND(H32/G32*100,1)</f>
        <v>100</v>
      </c>
      <c r="J32" s="11" t="s">
        <v>19</v>
      </c>
      <c r="K32" s="11" t="s">
        <v>20</v>
      </c>
      <c r="L32" s="11" t="s">
        <v>20</v>
      </c>
      <c r="M32" s="11" t="s">
        <v>20</v>
      </c>
      <c r="N32" s="10">
        <f>ROUND((L30/K30*100+L31/K31*100)/2,1)</f>
        <v>100</v>
      </c>
      <c r="O32" s="12">
        <f>ROUND((E32+I32+N32)/3,1)</f>
        <v>100</v>
      </c>
      <c r="P32" s="33"/>
    </row>
    <row r="33" spans="1:16" ht="12.75">
      <c r="A33" s="20">
        <v>8</v>
      </c>
      <c r="B33" s="31" t="s">
        <v>61</v>
      </c>
      <c r="C33" s="3"/>
      <c r="D33" s="3"/>
      <c r="E33" s="3"/>
      <c r="F33" s="10"/>
      <c r="G33" s="10"/>
      <c r="H33" s="10"/>
      <c r="I33" s="10"/>
      <c r="J33" s="9"/>
      <c r="K33" s="10">
        <v>1</v>
      </c>
      <c r="L33" s="10">
        <v>1</v>
      </c>
      <c r="M33" s="10">
        <f>ROUND(L33/K33*100,1)</f>
        <v>100</v>
      </c>
      <c r="N33" s="11" t="s">
        <v>20</v>
      </c>
      <c r="O33" s="12"/>
      <c r="P33" s="31" t="s">
        <v>28</v>
      </c>
    </row>
    <row r="34" spans="1:16" ht="63.75">
      <c r="A34" s="21"/>
      <c r="B34" s="32"/>
      <c r="C34" s="3"/>
      <c r="D34" s="3"/>
      <c r="E34" s="3"/>
      <c r="F34" s="10"/>
      <c r="G34" s="10"/>
      <c r="H34" s="10"/>
      <c r="I34" s="10"/>
      <c r="J34" s="12" t="s">
        <v>71</v>
      </c>
      <c r="K34" s="10">
        <v>60</v>
      </c>
      <c r="L34" s="10">
        <v>68</v>
      </c>
      <c r="M34" s="10">
        <f>ROUND(L34/K34*100,1)</f>
        <v>113.3</v>
      </c>
      <c r="N34" s="11" t="s">
        <v>20</v>
      </c>
      <c r="O34" s="12">
        <f>ROUND((I35+N35)/2,1)</f>
        <v>103.4</v>
      </c>
      <c r="P34" s="32"/>
    </row>
    <row r="35" spans="1:16" ht="51">
      <c r="A35" s="22"/>
      <c r="B35" s="33"/>
      <c r="C35" s="3">
        <v>1447.5</v>
      </c>
      <c r="D35" s="3">
        <v>1447.5</v>
      </c>
      <c r="E35" s="4">
        <f>ROUND(D35/C35*100,1)</f>
        <v>100</v>
      </c>
      <c r="F35" s="9" t="s">
        <v>24</v>
      </c>
      <c r="G35" s="10">
        <v>2400</v>
      </c>
      <c r="H35" s="10">
        <v>2400</v>
      </c>
      <c r="I35" s="10">
        <f>ROUND(H35/G35*100,1)</f>
        <v>100</v>
      </c>
      <c r="J35" s="11" t="s">
        <v>19</v>
      </c>
      <c r="K35" s="11" t="s">
        <v>20</v>
      </c>
      <c r="L35" s="11" t="s">
        <v>20</v>
      </c>
      <c r="M35" s="11" t="s">
        <v>20</v>
      </c>
      <c r="N35" s="10">
        <f>ROUND((L33/K33*100+L34/K34*100)/2,1)</f>
        <v>106.7</v>
      </c>
      <c r="O35" s="12">
        <f>ROUND((E35+I35+N35)/3,1)</f>
        <v>102.2</v>
      </c>
      <c r="P35" s="33"/>
    </row>
    <row r="36" spans="1:16" ht="12.75">
      <c r="A36" s="20">
        <v>9</v>
      </c>
      <c r="B36" s="40" t="s">
        <v>74</v>
      </c>
      <c r="C36" s="3"/>
      <c r="D36" s="3"/>
      <c r="E36" s="3"/>
      <c r="F36" s="10"/>
      <c r="G36" s="10"/>
      <c r="H36" s="10"/>
      <c r="I36" s="10"/>
      <c r="J36" s="9"/>
      <c r="K36" s="10">
        <v>100</v>
      </c>
      <c r="L36" s="10">
        <v>100</v>
      </c>
      <c r="M36" s="10">
        <f>ROUND(L36/K36*100,1)</f>
        <v>100</v>
      </c>
      <c r="N36" s="11" t="s">
        <v>20</v>
      </c>
      <c r="O36" s="12"/>
      <c r="P36" s="31" t="s">
        <v>28</v>
      </c>
    </row>
    <row r="37" spans="1:16" ht="63.75">
      <c r="A37" s="21"/>
      <c r="B37" s="32"/>
      <c r="C37" s="3"/>
      <c r="D37" s="3"/>
      <c r="E37" s="3"/>
      <c r="F37" s="10"/>
      <c r="G37" s="10"/>
      <c r="H37" s="10"/>
      <c r="I37" s="10"/>
      <c r="J37" s="12" t="s">
        <v>71</v>
      </c>
      <c r="K37" s="10">
        <v>60</v>
      </c>
      <c r="L37" s="10">
        <v>60</v>
      </c>
      <c r="M37" s="10">
        <f>ROUND(L37/K37*100,1)</f>
        <v>100</v>
      </c>
      <c r="N37" s="11" t="s">
        <v>20</v>
      </c>
      <c r="O37" s="12">
        <f>ROUND((I38+N38)/2,1)</f>
        <v>100</v>
      </c>
      <c r="P37" s="32"/>
    </row>
    <row r="38" spans="1:16" ht="12.75">
      <c r="A38" s="22"/>
      <c r="B38" s="33"/>
      <c r="C38" s="3">
        <v>1388</v>
      </c>
      <c r="D38" s="3">
        <v>1388</v>
      </c>
      <c r="E38" s="4">
        <f>ROUND(D38/C38*100,1)</f>
        <v>100</v>
      </c>
      <c r="F38" s="12" t="s">
        <v>67</v>
      </c>
      <c r="G38" s="10">
        <v>2405</v>
      </c>
      <c r="H38" s="10">
        <v>2405</v>
      </c>
      <c r="I38" s="10">
        <f>ROUND(H38/G38*100,1)</f>
        <v>100</v>
      </c>
      <c r="J38" s="11" t="s">
        <v>19</v>
      </c>
      <c r="K38" s="11" t="s">
        <v>20</v>
      </c>
      <c r="L38" s="11" t="s">
        <v>20</v>
      </c>
      <c r="M38" s="11" t="s">
        <v>20</v>
      </c>
      <c r="N38" s="10">
        <f>ROUND((L36/K36*100+L37/K37*100)/2,1)</f>
        <v>100</v>
      </c>
      <c r="O38" s="12">
        <f>ROUND((E38+I38+N38)/3,1)</f>
        <v>100</v>
      </c>
      <c r="P38" s="33"/>
    </row>
    <row r="39" spans="1:16" ht="12.75">
      <c r="A39" s="20">
        <v>10</v>
      </c>
      <c r="B39" s="31" t="s">
        <v>54</v>
      </c>
      <c r="C39" s="3"/>
      <c r="D39" s="3"/>
      <c r="E39" s="3"/>
      <c r="F39" s="9"/>
      <c r="G39" s="10"/>
      <c r="H39" s="10"/>
      <c r="I39" s="10"/>
      <c r="J39" s="9"/>
      <c r="K39" s="10">
        <v>1</v>
      </c>
      <c r="L39" s="10">
        <v>1</v>
      </c>
      <c r="M39" s="10">
        <f>ROUND(L39/K39*100,1)</f>
        <v>100</v>
      </c>
      <c r="N39" s="11" t="s">
        <v>20</v>
      </c>
      <c r="O39" s="12"/>
      <c r="P39" s="31" t="s">
        <v>28</v>
      </c>
    </row>
    <row r="40" spans="1:16" ht="63.75">
      <c r="A40" s="21"/>
      <c r="B40" s="32"/>
      <c r="C40" s="3"/>
      <c r="D40" s="3"/>
      <c r="E40" s="3"/>
      <c r="F40" s="10"/>
      <c r="G40" s="10"/>
      <c r="H40" s="10"/>
      <c r="I40" s="10"/>
      <c r="J40" s="12" t="s">
        <v>71</v>
      </c>
      <c r="K40" s="10">
        <v>60</v>
      </c>
      <c r="L40" s="10">
        <v>80</v>
      </c>
      <c r="M40" s="10">
        <f>ROUND(L40/K40*100,1)</f>
        <v>133.3</v>
      </c>
      <c r="N40" s="11" t="s">
        <v>20</v>
      </c>
      <c r="O40" s="12">
        <f>ROUND((I41+N41)/2,1)</f>
        <v>108.4</v>
      </c>
      <c r="P40" s="32"/>
    </row>
    <row r="41" spans="1:16" ht="51">
      <c r="A41" s="21"/>
      <c r="B41" s="33"/>
      <c r="C41" s="3">
        <v>3713.8</v>
      </c>
      <c r="D41" s="3">
        <v>3713.8</v>
      </c>
      <c r="E41" s="4">
        <f>ROUND(D41/C41*100,1)</f>
        <v>100</v>
      </c>
      <c r="F41" s="9" t="s">
        <v>24</v>
      </c>
      <c r="G41" s="10">
        <v>4920</v>
      </c>
      <c r="H41" s="10">
        <v>4920</v>
      </c>
      <c r="I41" s="10">
        <f>ROUND(H41/G41*100,1)</f>
        <v>100</v>
      </c>
      <c r="J41" s="11" t="s">
        <v>19</v>
      </c>
      <c r="K41" s="11" t="s">
        <v>20</v>
      </c>
      <c r="L41" s="11" t="s">
        <v>20</v>
      </c>
      <c r="M41" s="11" t="s">
        <v>20</v>
      </c>
      <c r="N41" s="10">
        <f>ROUND((L39/K39*100+L40/K40*100)/2,1)</f>
        <v>116.7</v>
      </c>
      <c r="O41" s="12">
        <f>ROUND((E41+I41+N41)/3,1)</f>
        <v>105.6</v>
      </c>
      <c r="P41" s="33"/>
    </row>
    <row r="42" spans="1:16" ht="12.75">
      <c r="A42" s="21">
        <v>12</v>
      </c>
      <c r="B42" s="31" t="s">
        <v>55</v>
      </c>
      <c r="C42" s="3"/>
      <c r="D42" s="3"/>
      <c r="E42" s="3"/>
      <c r="F42" s="10"/>
      <c r="G42" s="10"/>
      <c r="H42" s="10"/>
      <c r="I42" s="10"/>
      <c r="J42" s="9"/>
      <c r="K42" s="10">
        <v>1</v>
      </c>
      <c r="L42" s="10">
        <v>1</v>
      </c>
      <c r="M42" s="10">
        <f>ROUND(L42/K42*100,1)</f>
        <v>100</v>
      </c>
      <c r="N42" s="11" t="s">
        <v>20</v>
      </c>
      <c r="O42" s="12"/>
      <c r="P42" s="31" t="s">
        <v>28</v>
      </c>
    </row>
    <row r="43" spans="1:16" ht="63.75">
      <c r="A43" s="21"/>
      <c r="B43" s="32"/>
      <c r="C43" s="3"/>
      <c r="D43" s="3"/>
      <c r="E43" s="3"/>
      <c r="F43" s="10"/>
      <c r="G43" s="10"/>
      <c r="H43" s="10"/>
      <c r="I43" s="10"/>
      <c r="J43" s="12" t="s">
        <v>71</v>
      </c>
      <c r="K43" s="10">
        <v>1</v>
      </c>
      <c r="L43" s="10">
        <v>1</v>
      </c>
      <c r="M43" s="10">
        <f>ROUND(L43/K43*100,1)</f>
        <v>100</v>
      </c>
      <c r="N43" s="11" t="s">
        <v>20</v>
      </c>
      <c r="O43" s="12">
        <f>ROUND((I44+N44)/2,1)</f>
        <v>100</v>
      </c>
      <c r="P43" s="32"/>
    </row>
    <row r="44" spans="1:16" ht="12.75">
      <c r="A44" s="22"/>
      <c r="B44" s="33"/>
      <c r="C44" s="3">
        <v>1081.2</v>
      </c>
      <c r="D44" s="3">
        <v>1081.2</v>
      </c>
      <c r="E44" s="4">
        <f>ROUND(D44/C44*100,1)</f>
        <v>100</v>
      </c>
      <c r="F44" s="9" t="s">
        <v>67</v>
      </c>
      <c r="G44" s="10">
        <v>2256</v>
      </c>
      <c r="H44" s="10">
        <v>2256</v>
      </c>
      <c r="I44" s="10">
        <f>ROUND(H44/G44*100,1)</f>
        <v>100</v>
      </c>
      <c r="J44" s="11" t="s">
        <v>19</v>
      </c>
      <c r="K44" s="11" t="s">
        <v>20</v>
      </c>
      <c r="L44" s="11" t="s">
        <v>20</v>
      </c>
      <c r="M44" s="11" t="s">
        <v>20</v>
      </c>
      <c r="N44" s="10">
        <f>ROUND((L42/K42*100+L43/K43*100)/2,1)</f>
        <v>100</v>
      </c>
      <c r="O44" s="12">
        <f>ROUND((E44+I44+N44)/3,1)</f>
        <v>100</v>
      </c>
      <c r="P44" s="33"/>
    </row>
    <row r="45" spans="1:16" ht="12.75">
      <c r="A45" s="20">
        <v>13</v>
      </c>
      <c r="B45" s="31" t="s">
        <v>42</v>
      </c>
      <c r="C45" s="3"/>
      <c r="D45" s="3"/>
      <c r="E45" s="3"/>
      <c r="F45" s="10"/>
      <c r="G45" s="10"/>
      <c r="H45" s="10"/>
      <c r="I45" s="10"/>
      <c r="J45" s="9"/>
      <c r="K45" s="10">
        <v>1</v>
      </c>
      <c r="L45" s="10">
        <v>1</v>
      </c>
      <c r="M45" s="10">
        <f>ROUND(L45/K45*100,1)</f>
        <v>100</v>
      </c>
      <c r="N45" s="11" t="s">
        <v>20</v>
      </c>
      <c r="O45" s="12"/>
      <c r="P45" s="31" t="s">
        <v>28</v>
      </c>
    </row>
    <row r="46" spans="1:16" ht="63.75">
      <c r="A46" s="21"/>
      <c r="B46" s="32"/>
      <c r="C46" s="3"/>
      <c r="D46" s="3"/>
      <c r="E46" s="3"/>
      <c r="F46" s="10"/>
      <c r="G46" s="10"/>
      <c r="H46" s="10"/>
      <c r="I46" s="10"/>
      <c r="J46" s="12" t="s">
        <v>71</v>
      </c>
      <c r="K46" s="10">
        <v>100</v>
      </c>
      <c r="L46" s="10">
        <v>100</v>
      </c>
      <c r="M46" s="10">
        <f>ROUND(L46/K46*100,1)</f>
        <v>100</v>
      </c>
      <c r="N46" s="11" t="s">
        <v>20</v>
      </c>
      <c r="O46" s="12"/>
      <c r="P46" s="32"/>
    </row>
    <row r="47" spans="1:16" ht="12.75">
      <c r="A47" s="22"/>
      <c r="B47" s="33"/>
      <c r="C47" s="3">
        <v>3090.2</v>
      </c>
      <c r="D47" s="3">
        <v>3090.2</v>
      </c>
      <c r="E47" s="4">
        <f>ROUND(D47/C47*100,1)</f>
        <v>100</v>
      </c>
      <c r="F47" s="9" t="s">
        <v>67</v>
      </c>
      <c r="G47" s="13">
        <v>17697</v>
      </c>
      <c r="H47" s="13">
        <v>17697</v>
      </c>
      <c r="I47" s="10">
        <f>ROUND(H47/G47*100,1)</f>
        <v>100</v>
      </c>
      <c r="J47" s="11" t="s">
        <v>19</v>
      </c>
      <c r="K47" s="11" t="s">
        <v>20</v>
      </c>
      <c r="L47" s="11" t="s">
        <v>20</v>
      </c>
      <c r="M47" s="11" t="s">
        <v>20</v>
      </c>
      <c r="N47" s="10">
        <f>ROUND((L45/K45*100+L46/K46*100)/2,1)</f>
        <v>100</v>
      </c>
      <c r="O47" s="12">
        <f>ROUND((E47+I47+N47)/3,1)</f>
        <v>100</v>
      </c>
      <c r="P47" s="33"/>
    </row>
    <row r="48" spans="1:16" ht="12.75">
      <c r="A48" s="14" t="s">
        <v>23</v>
      </c>
      <c r="B48" s="15"/>
      <c r="C48" s="3"/>
      <c r="D48" s="3"/>
      <c r="E48" s="3"/>
      <c r="F48" s="3"/>
      <c r="G48" s="7"/>
      <c r="H48" s="7"/>
      <c r="I48" s="3"/>
      <c r="J48" s="5"/>
      <c r="K48" s="3">
        <v>1</v>
      </c>
      <c r="L48" s="3">
        <v>1</v>
      </c>
      <c r="M48" s="4">
        <f>ROUND(L48/K48*100,1)</f>
        <v>100</v>
      </c>
      <c r="N48" s="1" t="s">
        <v>20</v>
      </c>
      <c r="O48" s="6"/>
      <c r="P48" s="20" t="s">
        <v>62</v>
      </c>
    </row>
    <row r="49" spans="1:16" ht="63.75">
      <c r="A49" s="16"/>
      <c r="B49" s="17"/>
      <c r="C49" s="3"/>
      <c r="D49" s="3"/>
      <c r="E49" s="3"/>
      <c r="F49" s="3"/>
      <c r="G49" s="7"/>
      <c r="H49" s="7"/>
      <c r="I49" s="3"/>
      <c r="J49" s="12" t="s">
        <v>71</v>
      </c>
      <c r="K49" s="3">
        <v>1</v>
      </c>
      <c r="L49" s="3">
        <v>1</v>
      </c>
      <c r="M49" s="4">
        <f>ROUND(L49/K49*100,1)</f>
        <v>100</v>
      </c>
      <c r="N49" s="1" t="s">
        <v>20</v>
      </c>
      <c r="O49" s="6">
        <f>ROUND((I50+N50)/2,1)</f>
        <v>99.8</v>
      </c>
      <c r="P49" s="21"/>
    </row>
    <row r="50" spans="1:16" ht="51">
      <c r="A50" s="18"/>
      <c r="B50" s="19"/>
      <c r="C50" s="3">
        <f>C14+C17+C20+C23+C26+C29+C32+C35+C38+C41+C44+C47</f>
        <v>26984.5</v>
      </c>
      <c r="D50" s="7">
        <f>D41+D14+D44+D17+D20+D26+D29+D32+D35+D38+D47+D23</f>
        <v>26984.500000000004</v>
      </c>
      <c r="E50" s="4">
        <f>ROUND(D50/C50*100,1)</f>
        <v>100</v>
      </c>
      <c r="F50" s="5" t="s">
        <v>24</v>
      </c>
      <c r="G50" s="3">
        <f>G14+G17+G20+G23+G26+G29+G32+G35+G38+G41+G44+G47</f>
        <v>47814</v>
      </c>
      <c r="H50" s="7">
        <f>H41+H14+H44+H17+H20+H26+H29+H32+H35+H38+H47+H23</f>
        <v>47619.5</v>
      </c>
      <c r="I50" s="4">
        <f>ROUND(H50/G50*100,1)</f>
        <v>99.6</v>
      </c>
      <c r="J50" s="1" t="s">
        <v>19</v>
      </c>
      <c r="K50" s="1" t="s">
        <v>20</v>
      </c>
      <c r="L50" s="1" t="s">
        <v>20</v>
      </c>
      <c r="M50" s="1" t="s">
        <v>20</v>
      </c>
      <c r="N50" s="4">
        <f>ROUND((L48/K48*100+L49/K49*100)/2,1)</f>
        <v>100</v>
      </c>
      <c r="O50" s="6">
        <f>ROUND((E50+I50+N50)/3,1)</f>
        <v>99.9</v>
      </c>
      <c r="P50" s="22"/>
    </row>
  </sheetData>
  <sheetProtection/>
  <mergeCells count="50">
    <mergeCell ref="A45:A47"/>
    <mergeCell ref="B45:B47"/>
    <mergeCell ref="P45:P47"/>
    <mergeCell ref="A48:B50"/>
    <mergeCell ref="P48:P50"/>
    <mergeCell ref="A42:A44"/>
    <mergeCell ref="B42:B44"/>
    <mergeCell ref="P42:P44"/>
    <mergeCell ref="A36:A38"/>
    <mergeCell ref="B36:B38"/>
    <mergeCell ref="P36:P38"/>
    <mergeCell ref="A39:A41"/>
    <mergeCell ref="B39:B41"/>
    <mergeCell ref="P39:P41"/>
    <mergeCell ref="A33:A35"/>
    <mergeCell ref="B33:B35"/>
    <mergeCell ref="P33:P35"/>
    <mergeCell ref="A30:A32"/>
    <mergeCell ref="B30:B32"/>
    <mergeCell ref="P30:P32"/>
    <mergeCell ref="A27:A29"/>
    <mergeCell ref="B27:B29"/>
    <mergeCell ref="P27:P29"/>
    <mergeCell ref="A24:A26"/>
    <mergeCell ref="B24:B26"/>
    <mergeCell ref="P24:P26"/>
    <mergeCell ref="A15:A17"/>
    <mergeCell ref="B15:B17"/>
    <mergeCell ref="P15:P17"/>
    <mergeCell ref="A21:A23"/>
    <mergeCell ref="B21:B23"/>
    <mergeCell ref="P21:P23"/>
    <mergeCell ref="A18:A20"/>
    <mergeCell ref="B18:B20"/>
    <mergeCell ref="P18:P20"/>
    <mergeCell ref="P8:P10"/>
    <mergeCell ref="C9:E9"/>
    <mergeCell ref="F9:I9"/>
    <mergeCell ref="J9:N9"/>
    <mergeCell ref="A12:A14"/>
    <mergeCell ref="B12:B14"/>
    <mergeCell ref="P12:P14"/>
    <mergeCell ref="B1:O1"/>
    <mergeCell ref="B2:O2"/>
    <mergeCell ref="B3:O3"/>
    <mergeCell ref="B4:O4"/>
    <mergeCell ref="A8:A10"/>
    <mergeCell ref="B8:B10"/>
    <mergeCell ref="C8:N8"/>
    <mergeCell ref="O8:O10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98"/>
  <sheetViews>
    <sheetView zoomScale="75" zoomScaleNormal="75" zoomScalePageLayoutView="0" workbookViewId="0" topLeftCell="A1">
      <selection activeCell="L46" sqref="L46"/>
    </sheetView>
  </sheetViews>
  <sheetFormatPr defaultColWidth="9.140625" defaultRowHeight="12.75"/>
  <cols>
    <col min="10" max="10" width="25.57421875" style="0" customWidth="1"/>
    <col min="11" max="11" width="9.8515625" style="0" customWidth="1"/>
    <col min="16" max="16" width="14.00390625" style="0" customWidth="1"/>
    <col min="20" max="21" width="10.421875" style="0" bestFit="1" customWidth="1"/>
    <col min="22" max="22" width="13.7109375" style="0" customWidth="1"/>
    <col min="23" max="23" width="15.57421875" style="0" customWidth="1"/>
  </cols>
  <sheetData>
    <row r="1" spans="2:15" ht="33.75" customHeight="1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48" customHeight="1">
      <c r="B2" s="27" t="s">
        <v>69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.75"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B6" t="s">
        <v>17</v>
      </c>
    </row>
    <row r="8" spans="1:16" ht="12.75">
      <c r="A8" s="23" t="s">
        <v>0</v>
      </c>
      <c r="B8" s="23" t="s">
        <v>22</v>
      </c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 t="s">
        <v>1</v>
      </c>
      <c r="P8" s="23" t="s">
        <v>21</v>
      </c>
    </row>
    <row r="9" spans="1:16" ht="80.25" customHeight="1">
      <c r="A9" s="23"/>
      <c r="B9" s="23"/>
      <c r="C9" s="23" t="s">
        <v>3</v>
      </c>
      <c r="D9" s="23"/>
      <c r="E9" s="23"/>
      <c r="F9" s="23" t="s">
        <v>7</v>
      </c>
      <c r="G9" s="23"/>
      <c r="H9" s="23"/>
      <c r="I9" s="23"/>
      <c r="J9" s="23" t="s">
        <v>12</v>
      </c>
      <c r="K9" s="23"/>
      <c r="L9" s="23"/>
      <c r="M9" s="23"/>
      <c r="N9" s="23"/>
      <c r="O9" s="23"/>
      <c r="P9" s="23"/>
    </row>
    <row r="10" spans="1:16" ht="51">
      <c r="A10" s="23"/>
      <c r="B10" s="23"/>
      <c r="C10" s="1" t="s">
        <v>4</v>
      </c>
      <c r="D10" s="1" t="s">
        <v>5</v>
      </c>
      <c r="E10" s="1" t="s">
        <v>6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8</v>
      </c>
      <c r="K10" s="1" t="s">
        <v>13</v>
      </c>
      <c r="L10" s="1" t="s">
        <v>14</v>
      </c>
      <c r="M10" s="1" t="s">
        <v>15</v>
      </c>
      <c r="N10" s="1" t="s">
        <v>16</v>
      </c>
      <c r="O10" s="23"/>
      <c r="P10" s="23"/>
    </row>
    <row r="11" spans="1:1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12.75">
      <c r="A12" s="28">
        <v>1</v>
      </c>
      <c r="B12" s="31" t="s">
        <v>33</v>
      </c>
      <c r="C12" s="3"/>
      <c r="D12" s="3"/>
      <c r="E12" s="3"/>
      <c r="F12" s="9"/>
      <c r="G12" s="10"/>
      <c r="H12" s="10"/>
      <c r="I12" s="10"/>
      <c r="J12" s="9"/>
      <c r="K12" s="10">
        <v>1</v>
      </c>
      <c r="L12" s="10">
        <v>1</v>
      </c>
      <c r="M12" s="11" t="s">
        <v>20</v>
      </c>
      <c r="N12" s="11" t="s">
        <v>20</v>
      </c>
      <c r="O12" s="12"/>
      <c r="P12" s="31" t="s">
        <v>28</v>
      </c>
    </row>
    <row r="13" spans="1:16" ht="117" customHeight="1">
      <c r="A13" s="29"/>
      <c r="B13" s="32"/>
      <c r="C13" s="3"/>
      <c r="D13" s="3"/>
      <c r="E13" s="3"/>
      <c r="F13" s="10"/>
      <c r="G13" s="10"/>
      <c r="H13" s="10"/>
      <c r="I13" s="10"/>
      <c r="J13" s="12" t="s">
        <v>71</v>
      </c>
      <c r="K13" s="10">
        <v>97</v>
      </c>
      <c r="L13" s="10">
        <v>97</v>
      </c>
      <c r="M13" s="11" t="s">
        <v>20</v>
      </c>
      <c r="N13" s="11" t="s">
        <v>20</v>
      </c>
      <c r="O13" s="12">
        <f>ROUND((I14+N14)/2,1)</f>
        <v>100</v>
      </c>
      <c r="P13" s="32"/>
    </row>
    <row r="14" spans="1:16" ht="51">
      <c r="A14" s="30"/>
      <c r="B14" s="33"/>
      <c r="C14" s="3">
        <v>20477.9</v>
      </c>
      <c r="D14" s="3">
        <f>20477.9-11.5</f>
        <v>20466.4</v>
      </c>
      <c r="E14" s="4">
        <f>ROUND(D14/C14*100,1)</f>
        <v>99.9</v>
      </c>
      <c r="F14" s="9" t="s">
        <v>24</v>
      </c>
      <c r="G14" s="10">
        <v>361.5</v>
      </c>
      <c r="H14" s="10">
        <v>361</v>
      </c>
      <c r="I14" s="10">
        <f>ROUND(H14/G14*100,1)</f>
        <v>99.9</v>
      </c>
      <c r="J14" s="11" t="s">
        <v>19</v>
      </c>
      <c r="K14" s="11" t="s">
        <v>20</v>
      </c>
      <c r="L14" s="11" t="s">
        <v>20</v>
      </c>
      <c r="M14" s="11" t="s">
        <v>20</v>
      </c>
      <c r="N14" s="10">
        <f>ROUND((L12/K12*100+L13/K13*100)/2,1)</f>
        <v>100</v>
      </c>
      <c r="O14" s="12">
        <f>(E14+I14+N14)/3</f>
        <v>99.93333333333334</v>
      </c>
      <c r="P14" s="33"/>
    </row>
    <row r="15" spans="1:16" ht="12.75">
      <c r="A15" s="28">
        <v>2</v>
      </c>
      <c r="B15" s="31" t="s">
        <v>34</v>
      </c>
      <c r="C15" s="3"/>
      <c r="D15" s="3"/>
      <c r="E15" s="3"/>
      <c r="F15" s="10"/>
      <c r="G15" s="10"/>
      <c r="H15" s="10"/>
      <c r="I15" s="10"/>
      <c r="J15" s="9"/>
      <c r="K15" s="10">
        <v>1</v>
      </c>
      <c r="L15" s="10">
        <v>1</v>
      </c>
      <c r="M15" s="11" t="s">
        <v>20</v>
      </c>
      <c r="N15" s="11" t="s">
        <v>20</v>
      </c>
      <c r="O15" s="12"/>
      <c r="P15" s="31" t="s">
        <v>28</v>
      </c>
    </row>
    <row r="16" spans="1:16" ht="95.25" customHeight="1">
      <c r="A16" s="29"/>
      <c r="B16" s="32"/>
      <c r="C16" s="3"/>
      <c r="D16" s="3"/>
      <c r="E16" s="3"/>
      <c r="F16" s="10"/>
      <c r="G16" s="10"/>
      <c r="H16" s="10"/>
      <c r="I16" s="10"/>
      <c r="J16" s="12" t="s">
        <v>71</v>
      </c>
      <c r="K16" s="10">
        <v>70</v>
      </c>
      <c r="L16" s="10">
        <v>79</v>
      </c>
      <c r="M16" s="11" t="s">
        <v>20</v>
      </c>
      <c r="N16" s="11" t="s">
        <v>20</v>
      </c>
      <c r="O16" s="12">
        <f>ROUND((I17+N17)/2,1)</f>
        <v>102.9</v>
      </c>
      <c r="P16" s="32"/>
    </row>
    <row r="17" spans="1:16" ht="51">
      <c r="A17" s="30"/>
      <c r="B17" s="33"/>
      <c r="C17" s="3">
        <v>18881.1</v>
      </c>
      <c r="D17" s="3">
        <v>18881.1</v>
      </c>
      <c r="E17" s="4">
        <f>ROUND(D17/C17*100,1)</f>
        <v>100</v>
      </c>
      <c r="F17" s="9" t="s">
        <v>24</v>
      </c>
      <c r="G17" s="10">
        <v>146</v>
      </c>
      <c r="H17" s="10">
        <v>145</v>
      </c>
      <c r="I17" s="10">
        <f>ROUND(H17/G17*100,1)</f>
        <v>99.3</v>
      </c>
      <c r="J17" s="11" t="s">
        <v>19</v>
      </c>
      <c r="K17" s="11" t="s">
        <v>20</v>
      </c>
      <c r="L17" s="11" t="s">
        <v>20</v>
      </c>
      <c r="M17" s="11" t="s">
        <v>20</v>
      </c>
      <c r="N17" s="10">
        <f>ROUND((L15/K15*100+L16/K16*100)/2,1)</f>
        <v>106.4</v>
      </c>
      <c r="O17" s="12">
        <f>ROUND((E17+I17+N17)/3,1)</f>
        <v>101.9</v>
      </c>
      <c r="P17" s="33"/>
    </row>
    <row r="18" spans="1:16" ht="12.75">
      <c r="A18" s="28">
        <v>3</v>
      </c>
      <c r="B18" s="31" t="s">
        <v>35</v>
      </c>
      <c r="C18" s="3"/>
      <c r="D18" s="3"/>
      <c r="E18" s="3"/>
      <c r="F18" s="10"/>
      <c r="G18" s="10"/>
      <c r="H18" s="10"/>
      <c r="I18" s="10"/>
      <c r="J18" s="9"/>
      <c r="K18" s="10">
        <v>1</v>
      </c>
      <c r="L18" s="10">
        <v>1</v>
      </c>
      <c r="M18" s="11" t="s">
        <v>20</v>
      </c>
      <c r="N18" s="11" t="s">
        <v>20</v>
      </c>
      <c r="O18" s="12"/>
      <c r="P18" s="31" t="s">
        <v>28</v>
      </c>
    </row>
    <row r="19" spans="1:16" ht="114.75">
      <c r="A19" s="29"/>
      <c r="B19" s="32"/>
      <c r="C19" s="3"/>
      <c r="D19" s="3"/>
      <c r="E19" s="3"/>
      <c r="F19" s="10"/>
      <c r="G19" s="10"/>
      <c r="H19" s="10"/>
      <c r="I19" s="10"/>
      <c r="J19" s="9" t="s">
        <v>26</v>
      </c>
      <c r="K19" s="10">
        <v>80</v>
      </c>
      <c r="L19" s="10">
        <v>77.2</v>
      </c>
      <c r="M19" s="11" t="s">
        <v>20</v>
      </c>
      <c r="N19" s="11" t="s">
        <v>20</v>
      </c>
      <c r="O19" s="12">
        <f>ROUND((I20+N20)/2,1)</f>
        <v>99.5</v>
      </c>
      <c r="P19" s="32"/>
    </row>
    <row r="20" spans="1:16" ht="51">
      <c r="A20" s="30"/>
      <c r="B20" s="33"/>
      <c r="C20" s="3">
        <v>26991.67</v>
      </c>
      <c r="D20" s="3">
        <v>26991.67</v>
      </c>
      <c r="E20" s="4">
        <f>ROUND(D20/C20*100,1)</f>
        <v>100</v>
      </c>
      <c r="F20" s="9" t="s">
        <v>24</v>
      </c>
      <c r="G20" s="10">
        <v>346</v>
      </c>
      <c r="H20" s="10">
        <v>348</v>
      </c>
      <c r="I20" s="10">
        <f>ROUND(H20/G20*100,1)</f>
        <v>100.6</v>
      </c>
      <c r="J20" s="11" t="s">
        <v>19</v>
      </c>
      <c r="K20" s="11" t="s">
        <v>20</v>
      </c>
      <c r="L20" s="11" t="s">
        <v>20</v>
      </c>
      <c r="M20" s="11" t="s">
        <v>20</v>
      </c>
      <c r="N20" s="10">
        <f>ROUND((L18/K18*100+L19/K19*100)/2,1)</f>
        <v>98.3</v>
      </c>
      <c r="O20" s="12">
        <f>ROUND((E20+I20+N20)/3,1)</f>
        <v>99.6</v>
      </c>
      <c r="P20" s="33"/>
    </row>
    <row r="21" spans="1:16" ht="12.75">
      <c r="A21" s="28">
        <v>4</v>
      </c>
      <c r="B21" s="31" t="s">
        <v>36</v>
      </c>
      <c r="C21" s="3"/>
      <c r="D21" s="3"/>
      <c r="E21" s="3"/>
      <c r="F21" s="10"/>
      <c r="G21" s="10"/>
      <c r="H21" s="10"/>
      <c r="I21" s="10"/>
      <c r="J21" s="9"/>
      <c r="K21" s="10">
        <v>1</v>
      </c>
      <c r="L21" s="10">
        <v>1</v>
      </c>
      <c r="M21" s="11" t="s">
        <v>20</v>
      </c>
      <c r="N21" s="11" t="s">
        <v>20</v>
      </c>
      <c r="O21" s="12"/>
      <c r="P21" s="31" t="s">
        <v>28</v>
      </c>
    </row>
    <row r="22" spans="1:16" ht="63.75">
      <c r="A22" s="29"/>
      <c r="B22" s="32"/>
      <c r="C22" s="3"/>
      <c r="D22" s="3"/>
      <c r="E22" s="3"/>
      <c r="F22" s="10"/>
      <c r="G22" s="10"/>
      <c r="H22" s="10"/>
      <c r="I22" s="10"/>
      <c r="J22" s="12" t="s">
        <v>71</v>
      </c>
      <c r="K22" s="10">
        <v>65</v>
      </c>
      <c r="L22" s="10">
        <v>65</v>
      </c>
      <c r="M22" s="11" t="s">
        <v>20</v>
      </c>
      <c r="N22" s="11" t="s">
        <v>20</v>
      </c>
      <c r="O22" s="12">
        <f>ROUND((I23+N23)/2,1)</f>
        <v>100.6</v>
      </c>
      <c r="P22" s="32"/>
    </row>
    <row r="23" spans="1:16" ht="51">
      <c r="A23" s="30"/>
      <c r="B23" s="33"/>
      <c r="C23" s="3">
        <v>13703.77</v>
      </c>
      <c r="D23" s="3">
        <v>13703.77</v>
      </c>
      <c r="E23" s="4">
        <f>ROUND(D23/C23*100,1)</f>
        <v>100</v>
      </c>
      <c r="F23" s="9" t="s">
        <v>24</v>
      </c>
      <c r="G23" s="10">
        <v>179</v>
      </c>
      <c r="H23" s="10">
        <v>181</v>
      </c>
      <c r="I23" s="10">
        <f>ROUND(H23/G23*100,1)</f>
        <v>101.1</v>
      </c>
      <c r="J23" s="11" t="s">
        <v>19</v>
      </c>
      <c r="K23" s="11" t="s">
        <v>20</v>
      </c>
      <c r="L23" s="11" t="s">
        <v>20</v>
      </c>
      <c r="M23" s="11" t="s">
        <v>20</v>
      </c>
      <c r="N23" s="10">
        <f>ROUND((L21/K21*100+L22/K22*100)/2,1)</f>
        <v>100</v>
      </c>
      <c r="O23" s="12">
        <f>ROUND((E23+I23+N23)/3,1)</f>
        <v>100.4</v>
      </c>
      <c r="P23" s="33"/>
    </row>
    <row r="24" spans="1:16" ht="12.75">
      <c r="A24" s="28">
        <v>5</v>
      </c>
      <c r="B24" s="31" t="s">
        <v>37</v>
      </c>
      <c r="C24" s="3"/>
      <c r="D24" s="3"/>
      <c r="E24" s="3"/>
      <c r="F24" s="10"/>
      <c r="G24" s="10"/>
      <c r="H24" s="10"/>
      <c r="I24" s="10"/>
      <c r="J24" s="9"/>
      <c r="K24" s="10">
        <v>1</v>
      </c>
      <c r="L24" s="10">
        <v>1</v>
      </c>
      <c r="M24" s="11" t="s">
        <v>20</v>
      </c>
      <c r="N24" s="11" t="s">
        <v>20</v>
      </c>
      <c r="O24" s="12"/>
      <c r="P24" s="31" t="s">
        <v>28</v>
      </c>
    </row>
    <row r="25" spans="1:16" ht="63.75">
      <c r="A25" s="29"/>
      <c r="B25" s="32"/>
      <c r="C25" s="3"/>
      <c r="D25" s="3"/>
      <c r="E25" s="3"/>
      <c r="F25" s="10"/>
      <c r="G25" s="10"/>
      <c r="H25" s="10"/>
      <c r="I25" s="10"/>
      <c r="J25" s="12" t="s">
        <v>71</v>
      </c>
      <c r="K25" s="10">
        <v>82</v>
      </c>
      <c r="L25" s="10">
        <v>82</v>
      </c>
      <c r="M25" s="11" t="s">
        <v>20</v>
      </c>
      <c r="N25" s="11" t="s">
        <v>20</v>
      </c>
      <c r="O25" s="12">
        <f>ROUND((I26+N26)/2,1)</f>
        <v>100</v>
      </c>
      <c r="P25" s="32"/>
    </row>
    <row r="26" spans="1:16" ht="51">
      <c r="A26" s="30"/>
      <c r="B26" s="33"/>
      <c r="C26" s="3">
        <v>16785.86</v>
      </c>
      <c r="D26" s="3">
        <v>16785.86</v>
      </c>
      <c r="E26" s="4">
        <f>ROUND(D26/C26*100,1)</f>
        <v>100</v>
      </c>
      <c r="F26" s="9" t="s">
        <v>24</v>
      </c>
      <c r="G26" s="10">
        <v>170</v>
      </c>
      <c r="H26" s="10">
        <v>170</v>
      </c>
      <c r="I26" s="10">
        <f>ROUND(H26/G26*100,1)</f>
        <v>100</v>
      </c>
      <c r="J26" s="11" t="s">
        <v>19</v>
      </c>
      <c r="K26" s="11" t="s">
        <v>20</v>
      </c>
      <c r="L26" s="11" t="s">
        <v>20</v>
      </c>
      <c r="M26" s="11" t="s">
        <v>20</v>
      </c>
      <c r="N26" s="10">
        <f>ROUND((L24/K24*100+L25/K25*100)/2,1)</f>
        <v>100</v>
      </c>
      <c r="O26" s="12">
        <f>ROUND((E26+I26+N26)/3,1)</f>
        <v>100</v>
      </c>
      <c r="P26" s="33"/>
    </row>
    <row r="27" spans="1:16" ht="12.75">
      <c r="A27" s="28">
        <v>6</v>
      </c>
      <c r="B27" s="40" t="s">
        <v>70</v>
      </c>
      <c r="C27" s="3"/>
      <c r="D27" s="3"/>
      <c r="E27" s="3"/>
      <c r="F27" s="10"/>
      <c r="G27" s="10"/>
      <c r="H27" s="10"/>
      <c r="I27" s="10"/>
      <c r="J27" s="9"/>
      <c r="K27" s="10">
        <v>1</v>
      </c>
      <c r="L27" s="10">
        <v>1</v>
      </c>
      <c r="M27" s="11" t="s">
        <v>20</v>
      </c>
      <c r="N27" s="11" t="s">
        <v>20</v>
      </c>
      <c r="O27" s="12"/>
      <c r="P27" s="31" t="s">
        <v>28</v>
      </c>
    </row>
    <row r="28" spans="1:16" ht="63.75">
      <c r="A28" s="29"/>
      <c r="B28" s="32"/>
      <c r="C28" s="3"/>
      <c r="D28" s="3"/>
      <c r="E28" s="3"/>
      <c r="F28" s="10"/>
      <c r="G28" s="10"/>
      <c r="H28" s="10"/>
      <c r="I28" s="10"/>
      <c r="J28" s="12" t="s">
        <v>71</v>
      </c>
      <c r="K28" s="10">
        <v>63</v>
      </c>
      <c r="L28" s="10">
        <v>63</v>
      </c>
      <c r="M28" s="11" t="s">
        <v>20</v>
      </c>
      <c r="N28" s="11" t="s">
        <v>20</v>
      </c>
      <c r="O28" s="12">
        <f>ROUND((I29+N29)/2,1)</f>
        <v>100.6</v>
      </c>
      <c r="P28" s="32"/>
    </row>
    <row r="29" spans="1:16" ht="51">
      <c r="A29" s="30"/>
      <c r="B29" s="33"/>
      <c r="C29" s="3">
        <v>16179.48</v>
      </c>
      <c r="D29" s="3">
        <f>16179.48-9.67</f>
        <v>16169.81</v>
      </c>
      <c r="E29" s="4">
        <f>ROUND(D29/C29*100,1)</f>
        <v>99.9</v>
      </c>
      <c r="F29" s="9" t="s">
        <v>24</v>
      </c>
      <c r="G29" s="10">
        <v>170</v>
      </c>
      <c r="H29" s="10">
        <v>172</v>
      </c>
      <c r="I29" s="10">
        <f>ROUND(H29/G29*100,1)</f>
        <v>101.2</v>
      </c>
      <c r="J29" s="11" t="s">
        <v>19</v>
      </c>
      <c r="K29" s="11" t="s">
        <v>20</v>
      </c>
      <c r="L29" s="11" t="s">
        <v>20</v>
      </c>
      <c r="M29" s="11" t="s">
        <v>20</v>
      </c>
      <c r="N29" s="10">
        <f>ROUND((L27/K27*100+L28/K28*100)/2,1)</f>
        <v>100</v>
      </c>
      <c r="O29" s="12">
        <f>ROUND((E29+I29+N29)/3,1)</f>
        <v>100.4</v>
      </c>
      <c r="P29" s="33"/>
    </row>
    <row r="30" spans="1:16" ht="12.75">
      <c r="A30" s="28">
        <v>7</v>
      </c>
      <c r="B30" s="40" t="s">
        <v>75</v>
      </c>
      <c r="C30" s="3"/>
      <c r="D30" s="3"/>
      <c r="E30" s="3"/>
      <c r="F30" s="10"/>
      <c r="G30" s="10"/>
      <c r="H30" s="10"/>
      <c r="I30" s="10"/>
      <c r="J30" s="9"/>
      <c r="K30" s="10">
        <v>1</v>
      </c>
      <c r="L30" s="10">
        <v>1</v>
      </c>
      <c r="M30" s="11" t="s">
        <v>20</v>
      </c>
      <c r="N30" s="11" t="s">
        <v>20</v>
      </c>
      <c r="O30" s="12"/>
      <c r="P30" s="31" t="s">
        <v>28</v>
      </c>
    </row>
    <row r="31" spans="1:16" ht="63.75">
      <c r="A31" s="29"/>
      <c r="B31" s="32"/>
      <c r="C31" s="3"/>
      <c r="D31" s="3"/>
      <c r="E31" s="3"/>
      <c r="F31" s="10"/>
      <c r="G31" s="10"/>
      <c r="H31" s="10"/>
      <c r="I31" s="10"/>
      <c r="J31" s="12" t="s">
        <v>71</v>
      </c>
      <c r="K31" s="10">
        <v>85</v>
      </c>
      <c r="L31" s="10">
        <v>85</v>
      </c>
      <c r="M31" s="11" t="s">
        <v>20</v>
      </c>
      <c r="N31" s="11" t="s">
        <v>20</v>
      </c>
      <c r="O31" s="12">
        <f>ROUND((I32+N32)/2,1)</f>
        <v>100</v>
      </c>
      <c r="P31" s="32"/>
    </row>
    <row r="32" spans="1:16" ht="51">
      <c r="A32" s="30"/>
      <c r="B32" s="33"/>
      <c r="C32" s="3">
        <v>46020.45</v>
      </c>
      <c r="D32" s="3">
        <v>46020.45</v>
      </c>
      <c r="E32" s="4">
        <f>ROUND(D32/C32*100,1)</f>
        <v>100</v>
      </c>
      <c r="F32" s="9" t="s">
        <v>24</v>
      </c>
      <c r="G32" s="10">
        <v>779</v>
      </c>
      <c r="H32" s="10">
        <v>779</v>
      </c>
      <c r="I32" s="10">
        <f>ROUND(H32/G32*100,1)</f>
        <v>100</v>
      </c>
      <c r="J32" s="11" t="s">
        <v>19</v>
      </c>
      <c r="K32" s="11" t="s">
        <v>20</v>
      </c>
      <c r="L32" s="11" t="s">
        <v>20</v>
      </c>
      <c r="M32" s="11" t="s">
        <v>20</v>
      </c>
      <c r="N32" s="10">
        <f>ROUND((L30/K30*100+L31/K31*100)/2,1)</f>
        <v>100</v>
      </c>
      <c r="O32" s="12">
        <f>ROUND((E32+I32+N32)/3,1)</f>
        <v>100</v>
      </c>
      <c r="P32" s="33"/>
    </row>
    <row r="33" spans="1:16" ht="12.75">
      <c r="A33" s="28">
        <v>8</v>
      </c>
      <c r="B33" s="31" t="s">
        <v>38</v>
      </c>
      <c r="C33" s="3"/>
      <c r="D33" s="3"/>
      <c r="E33" s="3"/>
      <c r="F33" s="10"/>
      <c r="G33" s="10"/>
      <c r="H33" s="10"/>
      <c r="I33" s="10"/>
      <c r="J33" s="9"/>
      <c r="K33" s="10">
        <v>1</v>
      </c>
      <c r="L33" s="10">
        <v>1</v>
      </c>
      <c r="M33" s="11" t="s">
        <v>20</v>
      </c>
      <c r="N33" s="11" t="s">
        <v>20</v>
      </c>
      <c r="O33" s="12"/>
      <c r="P33" s="31" t="s">
        <v>28</v>
      </c>
    </row>
    <row r="34" spans="1:16" ht="63.75">
      <c r="A34" s="29"/>
      <c r="B34" s="32"/>
      <c r="C34" s="3"/>
      <c r="D34" s="3"/>
      <c r="E34" s="3"/>
      <c r="F34" s="10"/>
      <c r="G34" s="10"/>
      <c r="H34" s="10"/>
      <c r="I34" s="10"/>
      <c r="J34" s="12" t="s">
        <v>71</v>
      </c>
      <c r="K34" s="10">
        <v>60</v>
      </c>
      <c r="L34" s="10">
        <v>60</v>
      </c>
      <c r="M34" s="11" t="s">
        <v>20</v>
      </c>
      <c r="N34" s="11" t="s">
        <v>20</v>
      </c>
      <c r="O34" s="12">
        <f>ROUND((I35+N35)/2,1)</f>
        <v>98.4</v>
      </c>
      <c r="P34" s="32"/>
    </row>
    <row r="35" spans="1:16" ht="51">
      <c r="A35" s="30"/>
      <c r="B35" s="33"/>
      <c r="C35" s="3">
        <v>46532.4</v>
      </c>
      <c r="D35" s="3">
        <v>46532.4</v>
      </c>
      <c r="E35" s="4">
        <f>ROUND(D35/C35*100,1)</f>
        <v>100</v>
      </c>
      <c r="F35" s="9" t="s">
        <v>24</v>
      </c>
      <c r="G35" s="10">
        <v>712</v>
      </c>
      <c r="H35" s="10">
        <v>689</v>
      </c>
      <c r="I35" s="10">
        <f>ROUND(H35/G35*100,1)</f>
        <v>96.8</v>
      </c>
      <c r="J35" s="11" t="s">
        <v>19</v>
      </c>
      <c r="K35" s="11" t="s">
        <v>20</v>
      </c>
      <c r="L35" s="11" t="s">
        <v>20</v>
      </c>
      <c r="M35" s="11" t="s">
        <v>20</v>
      </c>
      <c r="N35" s="10">
        <f>ROUND((L33/K33*100+L34/K34*100)/2,1)</f>
        <v>100</v>
      </c>
      <c r="O35" s="12">
        <f>ROUND((E35+I35+N35)/3,1)</f>
        <v>98.9</v>
      </c>
      <c r="P35" s="33"/>
    </row>
    <row r="36" spans="1:16" ht="12.75">
      <c r="A36" s="28">
        <v>9</v>
      </c>
      <c r="B36" s="31" t="s">
        <v>39</v>
      </c>
      <c r="C36" s="3"/>
      <c r="D36" s="3"/>
      <c r="E36" s="3"/>
      <c r="F36" s="10"/>
      <c r="G36" s="10"/>
      <c r="H36" s="10"/>
      <c r="I36" s="10"/>
      <c r="J36" s="9"/>
      <c r="K36" s="10">
        <v>1</v>
      </c>
      <c r="L36" s="10">
        <v>1</v>
      </c>
      <c r="M36" s="11" t="s">
        <v>20</v>
      </c>
      <c r="N36" s="11" t="s">
        <v>20</v>
      </c>
      <c r="O36" s="12"/>
      <c r="P36" s="31" t="s">
        <v>28</v>
      </c>
    </row>
    <row r="37" spans="1:16" ht="63.75">
      <c r="A37" s="29"/>
      <c r="B37" s="32"/>
      <c r="C37" s="3"/>
      <c r="D37" s="3"/>
      <c r="E37" s="3"/>
      <c r="F37" s="10"/>
      <c r="G37" s="10"/>
      <c r="H37" s="10"/>
      <c r="I37" s="10"/>
      <c r="J37" s="12" t="s">
        <v>71</v>
      </c>
      <c r="K37" s="10">
        <v>80</v>
      </c>
      <c r="L37" s="10">
        <v>93</v>
      </c>
      <c r="M37" s="11" t="s">
        <v>20</v>
      </c>
      <c r="N37" s="11" t="s">
        <v>20</v>
      </c>
      <c r="O37" s="12">
        <f>ROUND((I38+N38)/2,1)</f>
        <v>104.2</v>
      </c>
      <c r="P37" s="32"/>
    </row>
    <row r="38" spans="1:16" ht="51">
      <c r="A38" s="30"/>
      <c r="B38" s="33"/>
      <c r="C38" s="3">
        <v>17639.1</v>
      </c>
      <c r="D38" s="3">
        <v>17639.1</v>
      </c>
      <c r="E38" s="4">
        <f>ROUND(D38/C38*100,1)</f>
        <v>100</v>
      </c>
      <c r="F38" s="9" t="s">
        <v>24</v>
      </c>
      <c r="G38" s="10">
        <v>396</v>
      </c>
      <c r="H38" s="10">
        <v>397</v>
      </c>
      <c r="I38" s="10">
        <f>ROUND(H38/G38*100,1)</f>
        <v>100.3</v>
      </c>
      <c r="J38" s="11" t="s">
        <v>19</v>
      </c>
      <c r="K38" s="11" t="s">
        <v>20</v>
      </c>
      <c r="L38" s="11" t="s">
        <v>20</v>
      </c>
      <c r="M38" s="11" t="s">
        <v>20</v>
      </c>
      <c r="N38" s="10">
        <f>ROUND((L36/K36*100+L37/K37*100)/2,1)</f>
        <v>108.1</v>
      </c>
      <c r="O38" s="12">
        <f>ROUND((E38+I38+N38)/3,1)</f>
        <v>102.8</v>
      </c>
      <c r="P38" s="33"/>
    </row>
    <row r="39" spans="1:16" ht="87" customHeight="1">
      <c r="A39" s="28">
        <v>10</v>
      </c>
      <c r="B39" s="31" t="s">
        <v>40</v>
      </c>
      <c r="C39" s="3"/>
      <c r="D39" s="3"/>
      <c r="E39" s="43"/>
      <c r="F39" s="10"/>
      <c r="G39" s="10"/>
      <c r="H39" s="10"/>
      <c r="I39" s="10"/>
      <c r="J39" s="9"/>
      <c r="K39" s="10">
        <v>1</v>
      </c>
      <c r="L39" s="10">
        <v>1</v>
      </c>
      <c r="M39" s="11" t="s">
        <v>20</v>
      </c>
      <c r="N39" s="11" t="s">
        <v>20</v>
      </c>
      <c r="O39" s="12"/>
      <c r="P39" s="31" t="s">
        <v>28</v>
      </c>
    </row>
    <row r="40" spans="1:16" ht="114.75">
      <c r="A40" s="29"/>
      <c r="B40" s="32"/>
      <c r="C40" s="3"/>
      <c r="D40" s="3"/>
      <c r="E40" s="43"/>
      <c r="F40" s="10"/>
      <c r="G40" s="10"/>
      <c r="H40" s="10"/>
      <c r="I40" s="10"/>
      <c r="J40" s="9" t="s">
        <v>26</v>
      </c>
      <c r="K40" s="10">
        <v>100</v>
      </c>
      <c r="L40" s="10">
        <v>99</v>
      </c>
      <c r="M40" s="11" t="s">
        <v>20</v>
      </c>
      <c r="N40" s="11" t="s">
        <v>20</v>
      </c>
      <c r="O40" s="12">
        <f>ROUND((I41+N41)/2,1)</f>
        <v>99.6</v>
      </c>
      <c r="P40" s="32"/>
    </row>
    <row r="41" spans="1:16" ht="51">
      <c r="A41" s="30"/>
      <c r="B41" s="33"/>
      <c r="C41" s="3">
        <v>12355.9</v>
      </c>
      <c r="D41" s="3">
        <v>12355.9</v>
      </c>
      <c r="E41" s="4">
        <f>ROUND(D41/C41*100,1)</f>
        <v>100</v>
      </c>
      <c r="F41" s="9" t="s">
        <v>24</v>
      </c>
      <c r="G41" s="10">
        <v>236</v>
      </c>
      <c r="H41" s="10">
        <v>235</v>
      </c>
      <c r="I41" s="10">
        <f>ROUND(H41/G41*100,1)</f>
        <v>99.6</v>
      </c>
      <c r="J41" s="11" t="s">
        <v>19</v>
      </c>
      <c r="K41" s="11" t="s">
        <v>20</v>
      </c>
      <c r="L41" s="11" t="s">
        <v>20</v>
      </c>
      <c r="M41" s="11" t="s">
        <v>20</v>
      </c>
      <c r="N41" s="10">
        <f>ROUND((L39/K39*100+L40/K40*100)/2,1)</f>
        <v>99.5</v>
      </c>
      <c r="O41" s="12">
        <f>ROUND((E41+I41+N41)/3,1)</f>
        <v>99.7</v>
      </c>
      <c r="P41" s="33"/>
    </row>
    <row r="42" spans="1:16" ht="12.75">
      <c r="A42" s="28">
        <v>11</v>
      </c>
      <c r="B42" s="31" t="s">
        <v>41</v>
      </c>
      <c r="C42" s="3"/>
      <c r="D42" s="3"/>
      <c r="E42" s="3"/>
      <c r="F42" s="10"/>
      <c r="G42" s="10"/>
      <c r="H42" s="10"/>
      <c r="I42" s="10"/>
      <c r="J42" s="9"/>
      <c r="K42" s="10">
        <v>1</v>
      </c>
      <c r="L42" s="10">
        <v>1</v>
      </c>
      <c r="M42" s="11" t="s">
        <v>20</v>
      </c>
      <c r="N42" s="11" t="s">
        <v>20</v>
      </c>
      <c r="O42" s="12"/>
      <c r="P42" s="31" t="s">
        <v>28</v>
      </c>
    </row>
    <row r="43" spans="1:16" ht="63.75">
      <c r="A43" s="29"/>
      <c r="B43" s="32"/>
      <c r="C43" s="3"/>
      <c r="D43" s="3"/>
      <c r="E43" s="3"/>
      <c r="F43" s="10"/>
      <c r="G43" s="10"/>
      <c r="H43" s="10"/>
      <c r="I43" s="10"/>
      <c r="J43" s="12" t="s">
        <v>71</v>
      </c>
      <c r="K43" s="10">
        <v>100</v>
      </c>
      <c r="L43" s="10">
        <v>100</v>
      </c>
      <c r="M43" s="11" t="s">
        <v>20</v>
      </c>
      <c r="N43" s="11" t="s">
        <v>20</v>
      </c>
      <c r="O43" s="12">
        <f>ROUND((I44+N44)/2,1)</f>
        <v>100</v>
      </c>
      <c r="P43" s="32"/>
    </row>
    <row r="44" spans="1:16" ht="51">
      <c r="A44" s="30"/>
      <c r="B44" s="33"/>
      <c r="C44" s="3">
        <v>21447</v>
      </c>
      <c r="D44" s="3">
        <v>21447</v>
      </c>
      <c r="E44" s="4">
        <f>ROUND(D44/C44*100,1)</f>
        <v>100</v>
      </c>
      <c r="F44" s="9" t="s">
        <v>24</v>
      </c>
      <c r="G44" s="10">
        <v>447.5</v>
      </c>
      <c r="H44" s="10">
        <v>447.5</v>
      </c>
      <c r="I44" s="10">
        <f>ROUND(H44/G44*100,1)</f>
        <v>100</v>
      </c>
      <c r="J44" s="11" t="s">
        <v>19</v>
      </c>
      <c r="K44" s="11" t="s">
        <v>20</v>
      </c>
      <c r="L44" s="11" t="s">
        <v>20</v>
      </c>
      <c r="M44" s="11" t="s">
        <v>20</v>
      </c>
      <c r="N44" s="10">
        <f>ROUND((L42/K42*100+L43/K43*100)/2,1)</f>
        <v>100</v>
      </c>
      <c r="O44" s="12">
        <f>ROUND((E44+I44+N44)/3,1)</f>
        <v>100</v>
      </c>
      <c r="P44" s="33"/>
    </row>
    <row r="45" spans="1:16" ht="12.75">
      <c r="A45" s="28">
        <v>12</v>
      </c>
      <c r="B45" s="31" t="s">
        <v>42</v>
      </c>
      <c r="C45" s="3"/>
      <c r="D45" s="3"/>
      <c r="E45" s="3"/>
      <c r="F45" s="10"/>
      <c r="G45" s="10"/>
      <c r="H45" s="10"/>
      <c r="I45" s="10"/>
      <c r="J45" s="9"/>
      <c r="K45" s="10">
        <v>1</v>
      </c>
      <c r="L45" s="10">
        <v>1</v>
      </c>
      <c r="M45" s="11" t="s">
        <v>20</v>
      </c>
      <c r="N45" s="11" t="s">
        <v>20</v>
      </c>
      <c r="O45" s="12"/>
      <c r="P45" s="31" t="s">
        <v>28</v>
      </c>
    </row>
    <row r="46" spans="1:16" ht="63.75">
      <c r="A46" s="29"/>
      <c r="B46" s="32"/>
      <c r="C46" s="3"/>
      <c r="D46" s="3"/>
      <c r="E46" s="3"/>
      <c r="F46" s="10"/>
      <c r="G46" s="10"/>
      <c r="H46" s="10"/>
      <c r="I46" s="10"/>
      <c r="J46" s="12" t="s">
        <v>71</v>
      </c>
      <c r="K46" s="10">
        <v>70</v>
      </c>
      <c r="L46" s="10">
        <v>70</v>
      </c>
      <c r="M46" s="11" t="s">
        <v>20</v>
      </c>
      <c r="N46" s="11" t="s">
        <v>20</v>
      </c>
      <c r="O46" s="12">
        <f>ROUND((I47+N47)/2,1)</f>
        <v>99.3</v>
      </c>
      <c r="P46" s="32"/>
    </row>
    <row r="47" spans="1:16" ht="51">
      <c r="A47" s="30"/>
      <c r="B47" s="33"/>
      <c r="C47" s="3">
        <v>22752.1</v>
      </c>
      <c r="D47" s="3">
        <f>22752.1-0.5</f>
        <v>22751.6</v>
      </c>
      <c r="E47" s="4">
        <f>ROUND(D47/C47*100,1)</f>
        <v>100</v>
      </c>
      <c r="F47" s="9" t="s">
        <v>24</v>
      </c>
      <c r="G47" s="10">
        <v>810</v>
      </c>
      <c r="H47" s="10">
        <v>798</v>
      </c>
      <c r="I47" s="10">
        <f>ROUND(H47/G47*100,1)</f>
        <v>98.5</v>
      </c>
      <c r="J47" s="11" t="s">
        <v>19</v>
      </c>
      <c r="K47" s="11" t="s">
        <v>20</v>
      </c>
      <c r="L47" s="11" t="s">
        <v>20</v>
      </c>
      <c r="M47" s="11" t="s">
        <v>20</v>
      </c>
      <c r="N47" s="10">
        <f>ROUND((L45/K45*100+L46/K46*100)/2,1)</f>
        <v>100</v>
      </c>
      <c r="O47" s="12">
        <f>ROUND((E47+I47+N47)/3,1)</f>
        <v>99.5</v>
      </c>
      <c r="P47" s="33"/>
    </row>
    <row r="48" spans="1:16" ht="12.75">
      <c r="A48" s="28">
        <v>13</v>
      </c>
      <c r="B48" s="31" t="s">
        <v>32</v>
      </c>
      <c r="C48" s="3"/>
      <c r="D48" s="3"/>
      <c r="E48" s="43"/>
      <c r="F48" s="10"/>
      <c r="G48" s="10"/>
      <c r="H48" s="10"/>
      <c r="I48" s="10"/>
      <c r="J48" s="9"/>
      <c r="K48" s="10">
        <v>1</v>
      </c>
      <c r="L48" s="10">
        <v>1</v>
      </c>
      <c r="M48" s="11" t="s">
        <v>20</v>
      </c>
      <c r="N48" s="11" t="s">
        <v>20</v>
      </c>
      <c r="O48" s="12"/>
      <c r="P48" s="31" t="s">
        <v>28</v>
      </c>
    </row>
    <row r="49" spans="1:16" ht="63.75">
      <c r="A49" s="29"/>
      <c r="B49" s="32"/>
      <c r="C49" s="3"/>
      <c r="D49" s="3"/>
      <c r="E49" s="43"/>
      <c r="F49" s="10"/>
      <c r="G49" s="10"/>
      <c r="H49" s="10"/>
      <c r="I49" s="10"/>
      <c r="J49" s="12" t="s">
        <v>71</v>
      </c>
      <c r="K49" s="10">
        <v>70</v>
      </c>
      <c r="L49" s="10">
        <v>70</v>
      </c>
      <c r="M49" s="11" t="s">
        <v>20</v>
      </c>
      <c r="N49" s="11" t="s">
        <v>20</v>
      </c>
      <c r="O49" s="12">
        <f>ROUND((I50+N50)/2,1)</f>
        <v>99.8</v>
      </c>
      <c r="P49" s="32"/>
    </row>
    <row r="50" spans="1:16" ht="51">
      <c r="A50" s="30"/>
      <c r="B50" s="33"/>
      <c r="C50" s="3">
        <v>29501.7</v>
      </c>
      <c r="D50" s="3">
        <v>29501.7</v>
      </c>
      <c r="E50" s="4">
        <f>ROUND(D50/C50*100,1)</f>
        <v>100</v>
      </c>
      <c r="F50" s="9" t="s">
        <v>24</v>
      </c>
      <c r="G50" s="10">
        <v>392</v>
      </c>
      <c r="H50" s="10">
        <v>390</v>
      </c>
      <c r="I50" s="10">
        <f>ROUND(H50/G50*100,1)</f>
        <v>99.5</v>
      </c>
      <c r="J50" s="11" t="s">
        <v>19</v>
      </c>
      <c r="K50" s="11" t="s">
        <v>20</v>
      </c>
      <c r="L50" s="11" t="s">
        <v>20</v>
      </c>
      <c r="M50" s="11" t="s">
        <v>20</v>
      </c>
      <c r="N50" s="10">
        <f>ROUND((L48/K48*100+L49/K49*100)/2,1)</f>
        <v>100</v>
      </c>
      <c r="O50" s="12">
        <f>ROUND((E50+I50+N50)/3,1)</f>
        <v>99.8</v>
      </c>
      <c r="P50" s="33"/>
    </row>
    <row r="51" spans="1:16" ht="12.75">
      <c r="A51" s="28">
        <v>14</v>
      </c>
      <c r="B51" s="31" t="s">
        <v>43</v>
      </c>
      <c r="C51" s="3"/>
      <c r="D51" s="3"/>
      <c r="E51" s="3"/>
      <c r="F51" s="10"/>
      <c r="G51" s="10"/>
      <c r="H51" s="10"/>
      <c r="I51" s="10"/>
      <c r="J51" s="9"/>
      <c r="K51" s="10">
        <v>1</v>
      </c>
      <c r="L51" s="10">
        <v>1</v>
      </c>
      <c r="M51" s="11" t="s">
        <v>20</v>
      </c>
      <c r="N51" s="11" t="s">
        <v>20</v>
      </c>
      <c r="O51" s="12"/>
      <c r="P51" s="31" t="s">
        <v>28</v>
      </c>
    </row>
    <row r="52" spans="1:16" ht="63.75">
      <c r="A52" s="29"/>
      <c r="B52" s="32"/>
      <c r="C52" s="3"/>
      <c r="D52" s="3"/>
      <c r="E52" s="3"/>
      <c r="F52" s="10"/>
      <c r="G52" s="10"/>
      <c r="H52" s="10"/>
      <c r="I52" s="10"/>
      <c r="J52" s="12" t="s">
        <v>71</v>
      </c>
      <c r="K52" s="10">
        <v>81</v>
      </c>
      <c r="L52" s="10">
        <v>80.5</v>
      </c>
      <c r="M52" s="11" t="s">
        <v>20</v>
      </c>
      <c r="N52" s="11" t="s">
        <v>20</v>
      </c>
      <c r="O52" s="12">
        <f>ROUND((I53+N53)/2,1)</f>
        <v>98.5</v>
      </c>
      <c r="P52" s="32"/>
    </row>
    <row r="53" spans="1:16" ht="51">
      <c r="A53" s="30"/>
      <c r="B53" s="33"/>
      <c r="C53" s="3">
        <v>26891.2</v>
      </c>
      <c r="D53" s="3">
        <v>26891.2</v>
      </c>
      <c r="E53" s="4">
        <f>ROUND(D53/C53*100,1)</f>
        <v>100</v>
      </c>
      <c r="F53" s="9" t="s">
        <v>24</v>
      </c>
      <c r="G53" s="10">
        <v>294</v>
      </c>
      <c r="H53" s="10">
        <v>286</v>
      </c>
      <c r="I53" s="10">
        <f>ROUND(H53/G53*100,1)</f>
        <v>97.3</v>
      </c>
      <c r="J53" s="11" t="s">
        <v>19</v>
      </c>
      <c r="K53" s="11" t="s">
        <v>20</v>
      </c>
      <c r="L53" s="11" t="s">
        <v>20</v>
      </c>
      <c r="M53" s="11" t="s">
        <v>20</v>
      </c>
      <c r="N53" s="10">
        <f>ROUND((L51/K51*100+L52/K52*100)/2,1)</f>
        <v>99.7</v>
      </c>
      <c r="O53" s="12">
        <f>ROUND((E53+I53+N53)/3,1)</f>
        <v>99</v>
      </c>
      <c r="P53" s="33"/>
    </row>
    <row r="54" spans="1:16" ht="12.75">
      <c r="A54" s="28">
        <v>15</v>
      </c>
      <c r="B54" s="31" t="s">
        <v>44</v>
      </c>
      <c r="C54" s="3"/>
      <c r="D54" s="3"/>
      <c r="E54" s="3"/>
      <c r="F54" s="10"/>
      <c r="G54" s="10"/>
      <c r="H54" s="10"/>
      <c r="I54" s="10"/>
      <c r="J54" s="9"/>
      <c r="K54" s="10">
        <v>1</v>
      </c>
      <c r="L54" s="10">
        <v>1</v>
      </c>
      <c r="M54" s="11" t="s">
        <v>20</v>
      </c>
      <c r="N54" s="11" t="s">
        <v>20</v>
      </c>
      <c r="O54" s="12"/>
      <c r="P54" s="31" t="s">
        <v>28</v>
      </c>
    </row>
    <row r="55" spans="1:16" ht="63.75">
      <c r="A55" s="29"/>
      <c r="B55" s="32"/>
      <c r="C55" s="3"/>
      <c r="D55" s="3"/>
      <c r="E55" s="3"/>
      <c r="F55" s="10"/>
      <c r="G55" s="10"/>
      <c r="H55" s="10"/>
      <c r="I55" s="10"/>
      <c r="J55" s="12" t="s">
        <v>71</v>
      </c>
      <c r="K55" s="10">
        <v>75</v>
      </c>
      <c r="L55" s="10">
        <v>75</v>
      </c>
      <c r="M55" s="11" t="s">
        <v>20</v>
      </c>
      <c r="N55" s="11" t="s">
        <v>20</v>
      </c>
      <c r="O55" s="12">
        <f>ROUND((I56+N56)/2,1)</f>
        <v>100.9</v>
      </c>
      <c r="P55" s="32"/>
    </row>
    <row r="56" spans="1:16" ht="51">
      <c r="A56" s="30"/>
      <c r="B56" s="33"/>
      <c r="C56" s="3">
        <v>17113.2</v>
      </c>
      <c r="D56" s="3">
        <v>17113.2</v>
      </c>
      <c r="E56" s="4">
        <f>ROUND(D56/C56*100,1)</f>
        <v>100</v>
      </c>
      <c r="F56" s="9" t="s">
        <v>24</v>
      </c>
      <c r="G56" s="10">
        <v>576</v>
      </c>
      <c r="H56" s="10">
        <v>586</v>
      </c>
      <c r="I56" s="10">
        <f>ROUND(H56/G56*100,1)</f>
        <v>101.7</v>
      </c>
      <c r="J56" s="11" t="s">
        <v>19</v>
      </c>
      <c r="K56" s="11" t="s">
        <v>20</v>
      </c>
      <c r="L56" s="11" t="s">
        <v>20</v>
      </c>
      <c r="M56" s="11" t="s">
        <v>20</v>
      </c>
      <c r="N56" s="10">
        <f>ROUND((L54/K54*100+L55/K55*100)/2,1)</f>
        <v>100</v>
      </c>
      <c r="O56" s="12">
        <f>ROUND((E56+I56+N56)/3,1)</f>
        <v>100.6</v>
      </c>
      <c r="P56" s="33"/>
    </row>
    <row r="57" spans="1:16" ht="12.75">
      <c r="A57" s="28">
        <v>16</v>
      </c>
      <c r="B57" s="31" t="s">
        <v>45</v>
      </c>
      <c r="C57" s="3"/>
      <c r="D57" s="3"/>
      <c r="E57" s="3"/>
      <c r="F57" s="10"/>
      <c r="G57" s="10"/>
      <c r="H57" s="10"/>
      <c r="I57" s="10"/>
      <c r="J57" s="9"/>
      <c r="K57" s="10">
        <v>1</v>
      </c>
      <c r="L57" s="10">
        <v>1</v>
      </c>
      <c r="M57" s="11" t="s">
        <v>20</v>
      </c>
      <c r="N57" s="11" t="s">
        <v>20</v>
      </c>
      <c r="O57" s="12"/>
      <c r="P57" s="31" t="s">
        <v>28</v>
      </c>
    </row>
    <row r="58" spans="1:16" ht="111.75" customHeight="1">
      <c r="A58" s="29"/>
      <c r="B58" s="32"/>
      <c r="C58" s="3"/>
      <c r="D58" s="3"/>
      <c r="E58" s="3"/>
      <c r="F58" s="10"/>
      <c r="G58" s="10"/>
      <c r="H58" s="10"/>
      <c r="I58" s="10"/>
      <c r="J58" s="12" t="s">
        <v>71</v>
      </c>
      <c r="K58" s="10">
        <v>65</v>
      </c>
      <c r="L58" s="10">
        <v>65</v>
      </c>
      <c r="M58" s="11" t="s">
        <v>20</v>
      </c>
      <c r="N58" s="11" t="s">
        <v>20</v>
      </c>
      <c r="O58" s="12">
        <f>ROUND((I59+N59)/2,1)</f>
        <v>99.7</v>
      </c>
      <c r="P58" s="32"/>
    </row>
    <row r="59" spans="1:16" ht="51">
      <c r="A59" s="30"/>
      <c r="B59" s="33"/>
      <c r="C59" s="3">
        <v>11773.3</v>
      </c>
      <c r="D59" s="3">
        <f>11773.3-3</f>
        <v>11770.3</v>
      </c>
      <c r="E59" s="4">
        <f>ROUND(D59/C59*100,1)</f>
        <v>100</v>
      </c>
      <c r="F59" s="9" t="s">
        <v>24</v>
      </c>
      <c r="G59" s="10">
        <v>157</v>
      </c>
      <c r="H59" s="10">
        <v>156</v>
      </c>
      <c r="I59" s="10">
        <f>ROUND(H59/G59*100,1)</f>
        <v>99.4</v>
      </c>
      <c r="J59" s="11" t="s">
        <v>19</v>
      </c>
      <c r="K59" s="11" t="s">
        <v>20</v>
      </c>
      <c r="L59" s="11" t="s">
        <v>20</v>
      </c>
      <c r="M59" s="11" t="s">
        <v>20</v>
      </c>
      <c r="N59" s="10">
        <f>ROUND((L57/K57*100+L58/K58*100)/2,1)</f>
        <v>100</v>
      </c>
      <c r="O59" s="12">
        <f>ROUND((E59+I59+N59)/3,1)</f>
        <v>99.8</v>
      </c>
      <c r="P59" s="33"/>
    </row>
    <row r="60" spans="1:16" ht="12.75">
      <c r="A60" s="28">
        <v>17</v>
      </c>
      <c r="B60" s="31" t="s">
        <v>46</v>
      </c>
      <c r="C60" s="3"/>
      <c r="D60" s="3"/>
      <c r="E60" s="3"/>
      <c r="F60" s="10"/>
      <c r="G60" s="10"/>
      <c r="H60" s="10"/>
      <c r="I60" s="10"/>
      <c r="J60" s="9"/>
      <c r="K60" s="10">
        <v>1</v>
      </c>
      <c r="L60" s="10">
        <v>1</v>
      </c>
      <c r="M60" s="11" t="s">
        <v>20</v>
      </c>
      <c r="N60" s="11" t="s">
        <v>20</v>
      </c>
      <c r="O60" s="12"/>
      <c r="P60" s="31" t="s">
        <v>28</v>
      </c>
    </row>
    <row r="61" spans="1:16" ht="63.75">
      <c r="A61" s="29"/>
      <c r="B61" s="32"/>
      <c r="C61" s="3"/>
      <c r="D61" s="3"/>
      <c r="E61" s="3"/>
      <c r="F61" s="10"/>
      <c r="G61" s="10"/>
      <c r="H61" s="10"/>
      <c r="I61" s="10"/>
      <c r="J61" s="12" t="s">
        <v>71</v>
      </c>
      <c r="K61" s="10">
        <v>72.5</v>
      </c>
      <c r="L61" s="10">
        <v>72.5</v>
      </c>
      <c r="M61" s="11" t="s">
        <v>20</v>
      </c>
      <c r="N61" s="11" t="s">
        <v>20</v>
      </c>
      <c r="O61" s="12">
        <f>ROUND((I62+N62)/2,1)</f>
        <v>100.8</v>
      </c>
      <c r="P61" s="32"/>
    </row>
    <row r="62" spans="1:16" ht="51">
      <c r="A62" s="30"/>
      <c r="B62" s="33"/>
      <c r="C62" s="3">
        <v>12414.7</v>
      </c>
      <c r="D62" s="3">
        <v>12414.7</v>
      </c>
      <c r="E62" s="4">
        <f>ROUND(D62/C62*100,1)</f>
        <v>100</v>
      </c>
      <c r="F62" s="9" t="s">
        <v>24</v>
      </c>
      <c r="G62" s="10">
        <v>198</v>
      </c>
      <c r="H62" s="10">
        <v>201</v>
      </c>
      <c r="I62" s="10">
        <f>ROUND(H62/G62*100,1)</f>
        <v>101.5</v>
      </c>
      <c r="J62" s="11" t="s">
        <v>19</v>
      </c>
      <c r="K62" s="11" t="s">
        <v>20</v>
      </c>
      <c r="L62" s="11" t="s">
        <v>20</v>
      </c>
      <c r="M62" s="11" t="s">
        <v>20</v>
      </c>
      <c r="N62" s="10">
        <f>ROUND((L60/K60*100+L61/K61*100)/2,1)</f>
        <v>100</v>
      </c>
      <c r="O62" s="12">
        <f>ROUND((E62+I62+N62)/3,1)</f>
        <v>100.5</v>
      </c>
      <c r="P62" s="33"/>
    </row>
    <row r="63" spans="1:16" ht="12.75">
      <c r="A63" s="28">
        <v>18</v>
      </c>
      <c r="B63" s="31" t="s">
        <v>47</v>
      </c>
      <c r="C63" s="3"/>
      <c r="D63" s="3"/>
      <c r="E63" s="3"/>
      <c r="F63" s="10"/>
      <c r="G63" s="10"/>
      <c r="H63" s="10"/>
      <c r="I63" s="10"/>
      <c r="J63" s="9"/>
      <c r="K63" s="10">
        <v>1</v>
      </c>
      <c r="L63" s="10">
        <v>1</v>
      </c>
      <c r="M63" s="11" t="s">
        <v>20</v>
      </c>
      <c r="N63" s="11" t="s">
        <v>20</v>
      </c>
      <c r="O63" s="12"/>
      <c r="P63" s="31" t="s">
        <v>28</v>
      </c>
    </row>
    <row r="64" spans="1:16" ht="63.75">
      <c r="A64" s="29"/>
      <c r="B64" s="32"/>
      <c r="C64" s="3"/>
      <c r="D64" s="3"/>
      <c r="E64" s="3"/>
      <c r="F64" s="10"/>
      <c r="G64" s="10"/>
      <c r="H64" s="10"/>
      <c r="I64" s="10"/>
      <c r="J64" s="12" t="s">
        <v>71</v>
      </c>
      <c r="K64" s="10">
        <v>60</v>
      </c>
      <c r="L64" s="10">
        <v>60</v>
      </c>
      <c r="M64" s="11" t="s">
        <v>20</v>
      </c>
      <c r="N64" s="11" t="s">
        <v>20</v>
      </c>
      <c r="O64" s="12">
        <f>ROUND((I65+N65)/2,1)</f>
        <v>98.9</v>
      </c>
      <c r="P64" s="32"/>
    </row>
    <row r="65" spans="1:16" ht="51">
      <c r="A65" s="30"/>
      <c r="B65" s="33"/>
      <c r="C65" s="3">
        <v>13315.7</v>
      </c>
      <c r="D65" s="3">
        <v>13315.7</v>
      </c>
      <c r="E65" s="4">
        <f>ROUND(D65/C65*100,1)</f>
        <v>100</v>
      </c>
      <c r="F65" s="9" t="s">
        <v>24</v>
      </c>
      <c r="G65" s="10">
        <v>179</v>
      </c>
      <c r="H65" s="10">
        <v>175</v>
      </c>
      <c r="I65" s="10">
        <f>ROUND(H65/G65*100,1)</f>
        <v>97.8</v>
      </c>
      <c r="J65" s="11" t="s">
        <v>19</v>
      </c>
      <c r="K65" s="11" t="s">
        <v>20</v>
      </c>
      <c r="L65" s="11" t="s">
        <v>20</v>
      </c>
      <c r="M65" s="11" t="s">
        <v>20</v>
      </c>
      <c r="N65" s="10">
        <f>ROUND((L63/K63*100+L64/K64*100)/2,1)</f>
        <v>100</v>
      </c>
      <c r="O65" s="12">
        <f>ROUND((E65+I65+N65)/3,1)</f>
        <v>99.3</v>
      </c>
      <c r="P65" s="33"/>
    </row>
    <row r="66" spans="1:16" ht="102">
      <c r="A66" s="28">
        <v>19</v>
      </c>
      <c r="B66" s="28" t="s">
        <v>48</v>
      </c>
      <c r="C66" s="3"/>
      <c r="D66" s="3"/>
      <c r="E66" s="3"/>
      <c r="F66" s="3"/>
      <c r="G66" s="7"/>
      <c r="H66" s="7"/>
      <c r="I66" s="3"/>
      <c r="J66" s="5" t="s">
        <v>25</v>
      </c>
      <c r="K66" s="3">
        <v>100</v>
      </c>
      <c r="L66" s="3">
        <v>100</v>
      </c>
      <c r="M66" s="1" t="s">
        <v>20</v>
      </c>
      <c r="N66" s="1" t="s">
        <v>20</v>
      </c>
      <c r="O66" s="6"/>
      <c r="P66" s="20" t="s">
        <v>28</v>
      </c>
    </row>
    <row r="67" spans="1:16" ht="114.75">
      <c r="A67" s="29"/>
      <c r="B67" s="29"/>
      <c r="C67" s="3"/>
      <c r="D67" s="3"/>
      <c r="E67" s="3"/>
      <c r="F67" s="3"/>
      <c r="G67" s="7"/>
      <c r="H67" s="7"/>
      <c r="I67" s="3"/>
      <c r="J67" s="5" t="s">
        <v>26</v>
      </c>
      <c r="K67" s="3">
        <v>100</v>
      </c>
      <c r="L67" s="3">
        <v>100</v>
      </c>
      <c r="M67" s="1" t="s">
        <v>20</v>
      </c>
      <c r="N67" s="1" t="s">
        <v>20</v>
      </c>
      <c r="O67" s="6">
        <f>ROUND((I68+N68)/2,1)</f>
        <v>100</v>
      </c>
      <c r="P67" s="21"/>
    </row>
    <row r="68" spans="1:16" ht="51">
      <c r="A68" s="30"/>
      <c r="B68" s="30"/>
      <c r="C68" s="3">
        <v>8241.3</v>
      </c>
      <c r="D68" s="3">
        <v>8241.3</v>
      </c>
      <c r="E68" s="4">
        <f>ROUND(D68/C68*100,1)</f>
        <v>100</v>
      </c>
      <c r="F68" s="5" t="s">
        <v>24</v>
      </c>
      <c r="G68" s="7">
        <v>101</v>
      </c>
      <c r="H68" s="7">
        <v>101</v>
      </c>
      <c r="I68" s="4">
        <f>ROUND(H68/G68*100,1)</f>
        <v>100</v>
      </c>
      <c r="J68" s="1" t="s">
        <v>19</v>
      </c>
      <c r="K68" s="1" t="s">
        <v>20</v>
      </c>
      <c r="L68" s="1" t="s">
        <v>20</v>
      </c>
      <c r="M68" s="1" t="s">
        <v>20</v>
      </c>
      <c r="N68" s="4">
        <f>ROUND((L66/K66*100+L67/K67*100)/2,1)</f>
        <v>100</v>
      </c>
      <c r="O68" s="6">
        <f>ROUND((E68+I68+N68)/3,1)</f>
        <v>100</v>
      </c>
      <c r="P68" s="22"/>
    </row>
    <row r="69" spans="1:16" ht="12.75">
      <c r="A69" s="28">
        <v>20</v>
      </c>
      <c r="B69" s="31" t="s">
        <v>49</v>
      </c>
      <c r="C69" s="3"/>
      <c r="D69" s="3"/>
      <c r="E69" s="3"/>
      <c r="F69" s="10"/>
      <c r="G69" s="10"/>
      <c r="H69" s="10"/>
      <c r="I69" s="10"/>
      <c r="J69" s="9"/>
      <c r="K69" s="10">
        <v>1</v>
      </c>
      <c r="L69" s="10">
        <v>1</v>
      </c>
      <c r="M69" s="11" t="s">
        <v>20</v>
      </c>
      <c r="N69" s="11" t="s">
        <v>20</v>
      </c>
      <c r="O69" s="12"/>
      <c r="P69" s="31" t="s">
        <v>28</v>
      </c>
    </row>
    <row r="70" spans="1:16" ht="63.75">
      <c r="A70" s="29"/>
      <c r="B70" s="32"/>
      <c r="C70" s="3"/>
      <c r="D70" s="3"/>
      <c r="E70" s="3"/>
      <c r="F70" s="10"/>
      <c r="G70" s="10"/>
      <c r="H70" s="10"/>
      <c r="I70" s="10"/>
      <c r="J70" s="12" t="s">
        <v>71</v>
      </c>
      <c r="K70" s="10">
        <v>60</v>
      </c>
      <c r="L70" s="10">
        <v>60</v>
      </c>
      <c r="M70" s="11" t="s">
        <v>20</v>
      </c>
      <c r="N70" s="11" t="s">
        <v>20</v>
      </c>
      <c r="O70" s="12">
        <f>ROUND((I71+N71)/2,1)</f>
        <v>100.9</v>
      </c>
      <c r="P70" s="32"/>
    </row>
    <row r="71" spans="1:16" ht="51">
      <c r="A71" s="30"/>
      <c r="B71" s="33"/>
      <c r="C71" s="3">
        <v>17612</v>
      </c>
      <c r="D71" s="3">
        <v>17612</v>
      </c>
      <c r="E71" s="4">
        <f>ROUND(D71/C71*100,1)</f>
        <v>100</v>
      </c>
      <c r="F71" s="9" t="s">
        <v>24</v>
      </c>
      <c r="G71" s="10">
        <v>292</v>
      </c>
      <c r="H71" s="10">
        <v>297</v>
      </c>
      <c r="I71" s="10">
        <f>ROUND(H71/G71*100,1)</f>
        <v>101.7</v>
      </c>
      <c r="J71" s="11" t="s">
        <v>19</v>
      </c>
      <c r="K71" s="11" t="s">
        <v>20</v>
      </c>
      <c r="L71" s="11" t="s">
        <v>20</v>
      </c>
      <c r="M71" s="11" t="s">
        <v>20</v>
      </c>
      <c r="N71" s="10">
        <f>ROUND((L69/K69*100+L70/K70*100)/2,1)</f>
        <v>100</v>
      </c>
      <c r="O71" s="12">
        <f>ROUND((E71+I71+N71)/3,1)</f>
        <v>100.6</v>
      </c>
      <c r="P71" s="33"/>
    </row>
    <row r="72" spans="1:16" ht="12.75">
      <c r="A72" s="28">
        <v>21</v>
      </c>
      <c r="B72" s="31" t="s">
        <v>63</v>
      </c>
      <c r="C72" s="3"/>
      <c r="D72" s="3"/>
      <c r="E72" s="3"/>
      <c r="F72" s="10"/>
      <c r="G72" s="10"/>
      <c r="H72" s="10"/>
      <c r="I72" s="10"/>
      <c r="J72" s="9"/>
      <c r="K72" s="10">
        <v>1</v>
      </c>
      <c r="L72" s="10">
        <v>1</v>
      </c>
      <c r="M72" s="11" t="s">
        <v>20</v>
      </c>
      <c r="N72" s="11" t="s">
        <v>20</v>
      </c>
      <c r="O72" s="12"/>
      <c r="P72" s="31" t="s">
        <v>28</v>
      </c>
    </row>
    <row r="73" spans="1:16" ht="63.75">
      <c r="A73" s="29"/>
      <c r="B73" s="32"/>
      <c r="C73" s="3"/>
      <c r="D73" s="3"/>
      <c r="E73" s="3"/>
      <c r="F73" s="10"/>
      <c r="G73" s="10"/>
      <c r="H73" s="10"/>
      <c r="I73" s="10"/>
      <c r="J73" s="12" t="s">
        <v>71</v>
      </c>
      <c r="K73" s="10">
        <v>75</v>
      </c>
      <c r="L73" s="10">
        <v>75</v>
      </c>
      <c r="M73" s="11" t="s">
        <v>20</v>
      </c>
      <c r="N73" s="11" t="s">
        <v>20</v>
      </c>
      <c r="O73" s="12">
        <f>ROUND((I74+N74)/2,1)</f>
        <v>100.2</v>
      </c>
      <c r="P73" s="32"/>
    </row>
    <row r="74" spans="1:16" ht="51">
      <c r="A74" s="30"/>
      <c r="B74" s="33"/>
      <c r="C74" s="3">
        <v>9429.6</v>
      </c>
      <c r="D74" s="3">
        <v>9429.6</v>
      </c>
      <c r="E74" s="4">
        <f>ROUND(D74/C74*100,1)</f>
        <v>100</v>
      </c>
      <c r="F74" s="9" t="s">
        <v>24</v>
      </c>
      <c r="G74" s="10">
        <v>247</v>
      </c>
      <c r="H74" s="10">
        <v>248</v>
      </c>
      <c r="I74" s="10">
        <f>ROUND(H74/G74*100,1)</f>
        <v>100.4</v>
      </c>
      <c r="J74" s="11" t="s">
        <v>19</v>
      </c>
      <c r="K74" s="11" t="s">
        <v>20</v>
      </c>
      <c r="L74" s="11" t="s">
        <v>20</v>
      </c>
      <c r="M74" s="11" t="s">
        <v>20</v>
      </c>
      <c r="N74" s="10">
        <f>ROUND((L72/K72*100+L73/K73*100)/2,1)</f>
        <v>100</v>
      </c>
      <c r="O74" s="12">
        <f>ROUND((E74+I74+N74)/3,1)</f>
        <v>100.1</v>
      </c>
      <c r="P74" s="33"/>
    </row>
    <row r="75" spans="1:16" ht="12.75">
      <c r="A75" s="28">
        <v>22</v>
      </c>
      <c r="B75" s="31" t="s">
        <v>51</v>
      </c>
      <c r="C75" s="3"/>
      <c r="D75" s="3"/>
      <c r="E75" s="3"/>
      <c r="F75" s="10"/>
      <c r="G75" s="10"/>
      <c r="H75" s="10"/>
      <c r="I75" s="10"/>
      <c r="J75" s="9"/>
      <c r="K75" s="10">
        <v>1</v>
      </c>
      <c r="L75" s="10">
        <v>1</v>
      </c>
      <c r="M75" s="11" t="s">
        <v>20</v>
      </c>
      <c r="N75" s="11" t="s">
        <v>20</v>
      </c>
      <c r="O75" s="12"/>
      <c r="P75" s="31" t="s">
        <v>28</v>
      </c>
    </row>
    <row r="76" spans="1:16" ht="63.75">
      <c r="A76" s="29"/>
      <c r="B76" s="32"/>
      <c r="C76" s="3"/>
      <c r="D76" s="3"/>
      <c r="E76" s="3"/>
      <c r="F76" s="10"/>
      <c r="G76" s="10"/>
      <c r="H76" s="10"/>
      <c r="I76" s="10"/>
      <c r="J76" s="12" t="s">
        <v>71</v>
      </c>
      <c r="K76" s="10">
        <v>85</v>
      </c>
      <c r="L76" s="10">
        <v>85</v>
      </c>
      <c r="M76" s="11" t="s">
        <v>20</v>
      </c>
      <c r="N76" s="11" t="s">
        <v>20</v>
      </c>
      <c r="O76" s="12">
        <f>ROUND((I77+N77)/2,1)</f>
        <v>100</v>
      </c>
      <c r="P76" s="32"/>
    </row>
    <row r="77" spans="1:16" ht="51">
      <c r="A77" s="30"/>
      <c r="B77" s="33"/>
      <c r="C77" s="3">
        <v>11303.9</v>
      </c>
      <c r="D77" s="3">
        <v>11303.9</v>
      </c>
      <c r="E77" s="4">
        <f>ROUND(D77/C77*100,1)</f>
        <v>100</v>
      </c>
      <c r="F77" s="9" t="s">
        <v>24</v>
      </c>
      <c r="G77" s="10">
        <v>174</v>
      </c>
      <c r="H77" s="10">
        <v>174</v>
      </c>
      <c r="I77" s="10">
        <f>ROUND(H77/G77*100,1)</f>
        <v>100</v>
      </c>
      <c r="J77" s="11" t="s">
        <v>19</v>
      </c>
      <c r="K77" s="11" t="s">
        <v>20</v>
      </c>
      <c r="L77" s="11" t="s">
        <v>20</v>
      </c>
      <c r="M77" s="11" t="s">
        <v>20</v>
      </c>
      <c r="N77" s="10">
        <f>ROUND((L75/K75*100+L76/K76*100)/2,1)</f>
        <v>100</v>
      </c>
      <c r="O77" s="12">
        <f>ROUND((E77+I77+N77)/3,1)</f>
        <v>100</v>
      </c>
      <c r="P77" s="33"/>
    </row>
    <row r="78" spans="1:16" ht="12.75">
      <c r="A78" s="28">
        <v>23</v>
      </c>
      <c r="B78" s="31" t="s">
        <v>52</v>
      </c>
      <c r="C78" s="3"/>
      <c r="D78" s="3"/>
      <c r="E78" s="3"/>
      <c r="F78" s="10"/>
      <c r="G78" s="10"/>
      <c r="H78" s="10"/>
      <c r="I78" s="10"/>
      <c r="J78" s="9"/>
      <c r="K78" s="10">
        <v>100</v>
      </c>
      <c r="L78" s="10">
        <v>95</v>
      </c>
      <c r="M78" s="11" t="s">
        <v>20</v>
      </c>
      <c r="N78" s="11" t="s">
        <v>20</v>
      </c>
      <c r="O78" s="12"/>
      <c r="P78" s="31" t="s">
        <v>28</v>
      </c>
    </row>
    <row r="79" spans="1:16" ht="63.75">
      <c r="A79" s="29"/>
      <c r="B79" s="32"/>
      <c r="C79" s="3"/>
      <c r="D79" s="3"/>
      <c r="E79" s="3"/>
      <c r="F79" s="10"/>
      <c r="G79" s="10"/>
      <c r="H79" s="10"/>
      <c r="I79" s="10"/>
      <c r="J79" s="12" t="s">
        <v>71</v>
      </c>
      <c r="K79" s="10">
        <v>90</v>
      </c>
      <c r="L79" s="10">
        <v>90</v>
      </c>
      <c r="M79" s="11" t="s">
        <v>20</v>
      </c>
      <c r="N79" s="11" t="s">
        <v>20</v>
      </c>
      <c r="O79" s="12">
        <f>ROUND((I80+N80)/2,1)</f>
        <v>98</v>
      </c>
      <c r="P79" s="32"/>
    </row>
    <row r="80" spans="1:16" ht="51">
      <c r="A80" s="30"/>
      <c r="B80" s="33"/>
      <c r="C80" s="3">
        <v>13392.1</v>
      </c>
      <c r="D80" s="3">
        <v>13392.1</v>
      </c>
      <c r="E80" s="4">
        <f>ROUND(D80/C80*100,1)</f>
        <v>100</v>
      </c>
      <c r="F80" s="9" t="s">
        <v>24</v>
      </c>
      <c r="G80" s="10">
        <v>309</v>
      </c>
      <c r="H80" s="10">
        <v>304</v>
      </c>
      <c r="I80" s="10">
        <f>ROUND(H80/G80*100,1)</f>
        <v>98.4</v>
      </c>
      <c r="J80" s="11" t="s">
        <v>19</v>
      </c>
      <c r="K80" s="11" t="s">
        <v>20</v>
      </c>
      <c r="L80" s="11" t="s">
        <v>20</v>
      </c>
      <c r="M80" s="11" t="s">
        <v>20</v>
      </c>
      <c r="N80" s="10">
        <f>ROUND((L78/K78*100+L79/K79*100)/2,1)</f>
        <v>97.5</v>
      </c>
      <c r="O80" s="12">
        <f>ROUND((E80+I80+N80)/3,1)</f>
        <v>98.6</v>
      </c>
      <c r="P80" s="33"/>
    </row>
    <row r="81" spans="1:16" ht="12.75">
      <c r="A81" s="28">
        <v>24</v>
      </c>
      <c r="B81" s="31" t="s">
        <v>30</v>
      </c>
      <c r="C81" s="3"/>
      <c r="D81" s="3"/>
      <c r="E81" s="3"/>
      <c r="F81" s="10"/>
      <c r="G81" s="10"/>
      <c r="H81" s="10"/>
      <c r="I81" s="10"/>
      <c r="J81" s="9"/>
      <c r="K81" s="10">
        <v>1</v>
      </c>
      <c r="L81" s="10">
        <v>1</v>
      </c>
      <c r="M81" s="11" t="s">
        <v>20</v>
      </c>
      <c r="N81" s="11" t="s">
        <v>20</v>
      </c>
      <c r="O81" s="12"/>
      <c r="P81" s="31" t="s">
        <v>28</v>
      </c>
    </row>
    <row r="82" spans="1:16" ht="63.75">
      <c r="A82" s="29"/>
      <c r="B82" s="32"/>
      <c r="C82" s="3"/>
      <c r="D82" s="3"/>
      <c r="E82" s="3"/>
      <c r="F82" s="10"/>
      <c r="G82" s="10"/>
      <c r="H82" s="10"/>
      <c r="I82" s="10"/>
      <c r="J82" s="12" t="s">
        <v>71</v>
      </c>
      <c r="K82" s="10">
        <v>100</v>
      </c>
      <c r="L82" s="10">
        <v>100</v>
      </c>
      <c r="M82" s="11" t="s">
        <v>20</v>
      </c>
      <c r="N82" s="11" t="s">
        <v>20</v>
      </c>
      <c r="O82" s="12">
        <f>ROUND((I83+N83)/2,1)</f>
        <v>100</v>
      </c>
      <c r="P82" s="32"/>
    </row>
    <row r="83" spans="1:16" ht="51">
      <c r="A83" s="30"/>
      <c r="B83" s="33"/>
      <c r="C83" s="3">
        <v>8366.7</v>
      </c>
      <c r="D83" s="3">
        <v>8366.7</v>
      </c>
      <c r="E83" s="4">
        <f>ROUND(D83/C83*100,1)</f>
        <v>100</v>
      </c>
      <c r="F83" s="9" t="s">
        <v>24</v>
      </c>
      <c r="G83" s="10">
        <v>141</v>
      </c>
      <c r="H83" s="10">
        <v>141</v>
      </c>
      <c r="I83" s="10">
        <f>ROUND(H83/G83*100,1)</f>
        <v>100</v>
      </c>
      <c r="J83" s="11" t="s">
        <v>19</v>
      </c>
      <c r="K83" s="11" t="s">
        <v>20</v>
      </c>
      <c r="L83" s="11" t="s">
        <v>20</v>
      </c>
      <c r="M83" s="11" t="s">
        <v>20</v>
      </c>
      <c r="N83" s="10">
        <f>ROUND((L81/K81*100+L82/K82*100)/2,1)</f>
        <v>100</v>
      </c>
      <c r="O83" s="12">
        <f>ROUND((E83+I83+N83)/3,1)</f>
        <v>100</v>
      </c>
      <c r="P83" s="33"/>
    </row>
    <row r="84" spans="1:16" ht="12.75">
      <c r="A84" s="28">
        <v>25</v>
      </c>
      <c r="B84" s="31" t="s">
        <v>53</v>
      </c>
      <c r="C84" s="3"/>
      <c r="D84" s="3"/>
      <c r="E84" s="3"/>
      <c r="F84" s="10"/>
      <c r="G84" s="10"/>
      <c r="H84" s="10"/>
      <c r="I84" s="10"/>
      <c r="J84" s="9"/>
      <c r="K84" s="10">
        <v>1</v>
      </c>
      <c r="L84" s="10">
        <v>1</v>
      </c>
      <c r="M84" s="11" t="s">
        <v>20</v>
      </c>
      <c r="N84" s="11" t="s">
        <v>20</v>
      </c>
      <c r="O84" s="12"/>
      <c r="P84" s="31" t="s">
        <v>28</v>
      </c>
    </row>
    <row r="85" spans="1:16" ht="63.75">
      <c r="A85" s="29"/>
      <c r="B85" s="32"/>
      <c r="C85" s="3"/>
      <c r="D85" s="3"/>
      <c r="E85" s="3"/>
      <c r="F85" s="10"/>
      <c r="G85" s="10"/>
      <c r="H85" s="10"/>
      <c r="I85" s="10"/>
      <c r="J85" s="12" t="s">
        <v>71</v>
      </c>
      <c r="K85" s="10">
        <v>60</v>
      </c>
      <c r="L85" s="10">
        <v>58</v>
      </c>
      <c r="M85" s="11" t="s">
        <v>20</v>
      </c>
      <c r="N85" s="11" t="s">
        <v>20</v>
      </c>
      <c r="O85" s="12">
        <f>ROUND((I86+N86)/2,1)</f>
        <v>97.2</v>
      </c>
      <c r="P85" s="32"/>
    </row>
    <row r="86" spans="1:16" ht="51">
      <c r="A86" s="30"/>
      <c r="B86" s="33"/>
      <c r="C86" s="3">
        <v>9770.9</v>
      </c>
      <c r="D86" s="3">
        <f>9770.9-63.42</f>
        <v>9707.48</v>
      </c>
      <c r="E86" s="4">
        <f>ROUND(D86/C86*100,1)</f>
        <v>99.4</v>
      </c>
      <c r="F86" s="9" t="s">
        <v>24</v>
      </c>
      <c r="G86" s="10">
        <v>151</v>
      </c>
      <c r="H86" s="10">
        <v>145</v>
      </c>
      <c r="I86" s="10">
        <f>ROUND(H86/G86*100,1)</f>
        <v>96</v>
      </c>
      <c r="J86" s="11" t="s">
        <v>19</v>
      </c>
      <c r="K86" s="11" t="s">
        <v>20</v>
      </c>
      <c r="L86" s="11" t="s">
        <v>20</v>
      </c>
      <c r="M86" s="11" t="s">
        <v>20</v>
      </c>
      <c r="N86" s="10">
        <f>ROUND((L84/K84*100+L85/K85*100)/2,1)</f>
        <v>98.3</v>
      </c>
      <c r="O86" s="12">
        <f>ROUND((E86+I86+N86)/3,1)</f>
        <v>97.9</v>
      </c>
      <c r="P86" s="33"/>
    </row>
    <row r="87" spans="1:16" ht="12.75">
      <c r="A87" s="28">
        <v>26</v>
      </c>
      <c r="B87" s="40" t="s">
        <v>74</v>
      </c>
      <c r="C87" s="3"/>
      <c r="D87" s="3"/>
      <c r="E87" s="3"/>
      <c r="F87" s="10"/>
      <c r="G87" s="10"/>
      <c r="H87" s="10"/>
      <c r="I87" s="10"/>
      <c r="J87" s="9"/>
      <c r="K87" s="10">
        <v>1</v>
      </c>
      <c r="L87" s="10">
        <v>1</v>
      </c>
      <c r="M87" s="11" t="s">
        <v>20</v>
      </c>
      <c r="N87" s="11" t="s">
        <v>20</v>
      </c>
      <c r="O87" s="12"/>
      <c r="P87" s="31" t="s">
        <v>28</v>
      </c>
    </row>
    <row r="88" spans="1:16" ht="63.75">
      <c r="A88" s="29"/>
      <c r="B88" s="32"/>
      <c r="C88" s="3"/>
      <c r="D88" s="3"/>
      <c r="E88" s="3"/>
      <c r="F88" s="10"/>
      <c r="G88" s="10"/>
      <c r="H88" s="10"/>
      <c r="I88" s="10"/>
      <c r="J88" s="12" t="s">
        <v>71</v>
      </c>
      <c r="K88" s="10">
        <v>70</v>
      </c>
      <c r="L88" s="10">
        <v>70</v>
      </c>
      <c r="M88" s="11" t="s">
        <v>20</v>
      </c>
      <c r="N88" s="11" t="s">
        <v>20</v>
      </c>
      <c r="O88" s="12">
        <f>ROUND((I89+N89)/2,1)</f>
        <v>102.3</v>
      </c>
      <c r="P88" s="32"/>
    </row>
    <row r="89" spans="1:16" ht="51">
      <c r="A89" s="30"/>
      <c r="B89" s="33"/>
      <c r="C89" s="3">
        <v>10788.8</v>
      </c>
      <c r="D89" s="3">
        <v>10788.8</v>
      </c>
      <c r="E89" s="4">
        <f>ROUND(D89/C89*100,1)</f>
        <v>100</v>
      </c>
      <c r="F89" s="9" t="s">
        <v>24</v>
      </c>
      <c r="G89" s="10">
        <v>174</v>
      </c>
      <c r="H89" s="10">
        <v>182</v>
      </c>
      <c r="I89" s="10">
        <f>ROUND(H89/G89*100,1)</f>
        <v>104.6</v>
      </c>
      <c r="J89" s="11" t="s">
        <v>19</v>
      </c>
      <c r="K89" s="11" t="s">
        <v>20</v>
      </c>
      <c r="L89" s="11" t="s">
        <v>20</v>
      </c>
      <c r="M89" s="11" t="s">
        <v>20</v>
      </c>
      <c r="N89" s="10">
        <f>ROUND((L87/K87*100+L88/K88*100)/2,1)</f>
        <v>100</v>
      </c>
      <c r="O89" s="12">
        <f>ROUND((E89+I89+N89)/3,1)</f>
        <v>101.5</v>
      </c>
      <c r="P89" s="33"/>
    </row>
    <row r="90" spans="1:16" ht="12.75">
      <c r="A90" s="28">
        <v>27</v>
      </c>
      <c r="B90" s="31" t="s">
        <v>54</v>
      </c>
      <c r="C90" s="3"/>
      <c r="D90" s="3"/>
      <c r="E90" s="3"/>
      <c r="F90" s="10"/>
      <c r="G90" s="10"/>
      <c r="H90" s="10"/>
      <c r="I90" s="10"/>
      <c r="J90" s="9"/>
      <c r="K90" s="10">
        <v>1</v>
      </c>
      <c r="L90" s="10">
        <v>1</v>
      </c>
      <c r="M90" s="11" t="s">
        <v>20</v>
      </c>
      <c r="N90" s="11" t="s">
        <v>20</v>
      </c>
      <c r="O90" s="12"/>
      <c r="P90" s="31" t="s">
        <v>28</v>
      </c>
    </row>
    <row r="91" spans="1:16" ht="63.75">
      <c r="A91" s="29"/>
      <c r="B91" s="32"/>
      <c r="C91" s="3"/>
      <c r="D91" s="3"/>
      <c r="E91" s="3"/>
      <c r="F91" s="10"/>
      <c r="G91" s="10"/>
      <c r="H91" s="10"/>
      <c r="I91" s="10"/>
      <c r="J91" s="12" t="s">
        <v>71</v>
      </c>
      <c r="K91" s="10">
        <v>60</v>
      </c>
      <c r="L91" s="10">
        <v>87</v>
      </c>
      <c r="M91" s="11" t="s">
        <v>20</v>
      </c>
      <c r="N91" s="11" t="s">
        <v>20</v>
      </c>
      <c r="O91" s="12">
        <f>ROUND((I92+N92)/2,1)</f>
        <v>111.3</v>
      </c>
      <c r="P91" s="32"/>
    </row>
    <row r="92" spans="1:16" ht="51">
      <c r="A92" s="30"/>
      <c r="B92" s="33"/>
      <c r="C92" s="3">
        <v>10737.8</v>
      </c>
      <c r="D92" s="3">
        <v>10737.8</v>
      </c>
      <c r="E92" s="4">
        <f>ROUND(D92/C92*100,1)</f>
        <v>100</v>
      </c>
      <c r="F92" s="9" t="s">
        <v>24</v>
      </c>
      <c r="G92" s="10">
        <v>158</v>
      </c>
      <c r="H92" s="10">
        <v>158</v>
      </c>
      <c r="I92" s="10">
        <f>ROUND(H92/G92*100,1)</f>
        <v>100</v>
      </c>
      <c r="J92" s="11" t="s">
        <v>19</v>
      </c>
      <c r="K92" s="11" t="s">
        <v>20</v>
      </c>
      <c r="L92" s="11" t="s">
        <v>20</v>
      </c>
      <c r="M92" s="11" t="s">
        <v>20</v>
      </c>
      <c r="N92" s="10">
        <f>ROUND((L90/K90*100+L91/K91*100)/2,1)</f>
        <v>122.5</v>
      </c>
      <c r="O92" s="12">
        <f>ROUND((E92+I92+N92)/3,1)</f>
        <v>107.5</v>
      </c>
      <c r="P92" s="33"/>
    </row>
    <row r="93" spans="1:16" ht="12.75">
      <c r="A93" s="28">
        <v>29</v>
      </c>
      <c r="B93" s="31" t="s">
        <v>55</v>
      </c>
      <c r="C93" s="3"/>
      <c r="D93" s="3"/>
      <c r="E93" s="3"/>
      <c r="F93" s="10"/>
      <c r="G93" s="10"/>
      <c r="H93" s="10"/>
      <c r="I93" s="10"/>
      <c r="J93" s="9"/>
      <c r="K93" s="10">
        <v>1</v>
      </c>
      <c r="L93" s="10">
        <v>1</v>
      </c>
      <c r="M93" s="11" t="s">
        <v>20</v>
      </c>
      <c r="N93" s="11" t="s">
        <v>20</v>
      </c>
      <c r="O93" s="12"/>
      <c r="P93" s="31" t="s">
        <v>28</v>
      </c>
    </row>
    <row r="94" spans="1:16" ht="63.75">
      <c r="A94" s="29"/>
      <c r="B94" s="32"/>
      <c r="C94" s="3"/>
      <c r="D94" s="3"/>
      <c r="E94" s="3"/>
      <c r="F94" s="10"/>
      <c r="G94" s="10"/>
      <c r="H94" s="10"/>
      <c r="I94" s="10"/>
      <c r="J94" s="12" t="s">
        <v>71</v>
      </c>
      <c r="K94" s="10">
        <v>1</v>
      </c>
      <c r="L94" s="10">
        <v>1</v>
      </c>
      <c r="M94" s="11" t="s">
        <v>20</v>
      </c>
      <c r="N94" s="11" t="s">
        <v>20</v>
      </c>
      <c r="O94" s="12">
        <f>ROUND((I95+N95)/2,1)</f>
        <v>102</v>
      </c>
      <c r="P94" s="32"/>
    </row>
    <row r="95" spans="1:16" ht="51">
      <c r="A95" s="30"/>
      <c r="B95" s="33"/>
      <c r="C95" s="3">
        <v>3688.7</v>
      </c>
      <c r="D95" s="3">
        <v>3688.7</v>
      </c>
      <c r="E95" s="4">
        <f>ROUND(D95/C95*100,1)</f>
        <v>100</v>
      </c>
      <c r="F95" s="9" t="s">
        <v>24</v>
      </c>
      <c r="G95" s="10">
        <v>51</v>
      </c>
      <c r="H95" s="10">
        <v>53</v>
      </c>
      <c r="I95" s="10">
        <f>ROUND(H95/G95*100,1)</f>
        <v>103.9</v>
      </c>
      <c r="J95" s="11" t="s">
        <v>19</v>
      </c>
      <c r="K95" s="11" t="s">
        <v>20</v>
      </c>
      <c r="L95" s="11" t="s">
        <v>20</v>
      </c>
      <c r="M95" s="11" t="s">
        <v>20</v>
      </c>
      <c r="N95" s="10">
        <f>ROUND((L93/K93*100+L94/K94*100)/2,1)</f>
        <v>100</v>
      </c>
      <c r="O95" s="12">
        <f>ROUND((E95+I95+N95)/3,1)</f>
        <v>101.3</v>
      </c>
      <c r="P95" s="33"/>
    </row>
    <row r="96" spans="1:16" ht="12.75">
      <c r="A96" s="34" t="s">
        <v>23</v>
      </c>
      <c r="B96" s="35"/>
      <c r="C96" s="3"/>
      <c r="D96" s="3"/>
      <c r="E96" s="3"/>
      <c r="F96" s="3"/>
      <c r="G96" s="7"/>
      <c r="H96" s="7"/>
      <c r="I96" s="3"/>
      <c r="J96" s="5"/>
      <c r="K96" s="3">
        <v>1</v>
      </c>
      <c r="L96" s="3">
        <v>1</v>
      </c>
      <c r="M96" s="1" t="s">
        <v>20</v>
      </c>
      <c r="N96" s="1" t="s">
        <v>20</v>
      </c>
      <c r="O96" s="6"/>
      <c r="P96" s="41" t="s">
        <v>72</v>
      </c>
    </row>
    <row r="97" spans="1:16" ht="63.75">
      <c r="A97" s="36"/>
      <c r="B97" s="37"/>
      <c r="C97" s="3"/>
      <c r="D97" s="3"/>
      <c r="E97" s="3"/>
      <c r="F97" s="3"/>
      <c r="G97" s="7"/>
      <c r="H97" s="7"/>
      <c r="I97" s="3"/>
      <c r="J97" s="12" t="s">
        <v>71</v>
      </c>
      <c r="K97" s="3">
        <v>1</v>
      </c>
      <c r="L97" s="3">
        <v>1</v>
      </c>
      <c r="M97" s="1" t="s">
        <v>20</v>
      </c>
      <c r="N97" s="1" t="s">
        <v>20</v>
      </c>
      <c r="O97" s="6">
        <f>ROUND((I98+N98)/2,1)</f>
        <v>99.9</v>
      </c>
      <c r="P97" s="21"/>
    </row>
    <row r="98" spans="1:16" ht="198" customHeight="1">
      <c r="A98" s="38"/>
      <c r="B98" s="39"/>
      <c r="C98" s="7">
        <f>C14+C17+C20+C23+C26+C29+C32+C35+C38+C41+C44+C47+C50+C53+C56+C59+C62+C65+C68+C71+C74+C77+C80+C83+C86+C89+C92+C95</f>
        <v>494108.33</v>
      </c>
      <c r="D98" s="7">
        <f>D14+D17+D20+D23+D26+D29+D32+D35+D38+D41+D44+D47+D50+D53+D56+D59+D62+D65+D68+D71+D74+D77+D80+D83+D86+D89+D92+D95</f>
        <v>494020.24</v>
      </c>
      <c r="E98" s="4">
        <f>ROUND(D98/C98*100,1)</f>
        <v>100</v>
      </c>
      <c r="F98" s="5" t="s">
        <v>24</v>
      </c>
      <c r="G98" s="7">
        <f>G14+G17+G20+G23+G26+G29+G32+G35+G38+G41+G44+G47+G50+G53+G56+G59+G62+G65+G68+G71+G74+G77+G80+G83+G86+G89+G92+G95</f>
        <v>8347</v>
      </c>
      <c r="H98" s="7">
        <f>H14+H17+H20+H23+H26+H29+H32+H35+H38+H41+H44+H47+H50+H53+H56+H59+H62+H65+H68+H71+H74+H77+H80+H83+H86+H89+H92+H95</f>
        <v>8319.5</v>
      </c>
      <c r="I98" s="4">
        <f>ROUND(H98/G98*100,1)</f>
        <v>99.7</v>
      </c>
      <c r="J98" s="1" t="s">
        <v>19</v>
      </c>
      <c r="K98" s="1" t="s">
        <v>19</v>
      </c>
      <c r="L98" s="1" t="s">
        <v>20</v>
      </c>
      <c r="M98" s="1" t="s">
        <v>20</v>
      </c>
      <c r="N98" s="4">
        <f>ROUND((L96/K96*100+L97/K97*100)/2,1)</f>
        <v>100</v>
      </c>
      <c r="O98" s="6">
        <f>ROUND((E98+I98+N98)/3,1)</f>
        <v>99.9</v>
      </c>
      <c r="P98" s="22"/>
    </row>
  </sheetData>
  <sheetProtection/>
  <mergeCells count="98">
    <mergeCell ref="P12:P14"/>
    <mergeCell ref="B1:O1"/>
    <mergeCell ref="B2:O2"/>
    <mergeCell ref="B3:O3"/>
    <mergeCell ref="B4:O4"/>
    <mergeCell ref="A8:A10"/>
    <mergeCell ref="B8:B10"/>
    <mergeCell ref="C8:N8"/>
    <mergeCell ref="A15:A17"/>
    <mergeCell ref="B15:B17"/>
    <mergeCell ref="P15:P17"/>
    <mergeCell ref="P8:P10"/>
    <mergeCell ref="C9:E9"/>
    <mergeCell ref="F9:I9"/>
    <mergeCell ref="J9:N9"/>
    <mergeCell ref="O8:O10"/>
    <mergeCell ref="A12:A14"/>
    <mergeCell ref="B12:B14"/>
    <mergeCell ref="A18:A20"/>
    <mergeCell ref="B18:B20"/>
    <mergeCell ref="P18:P20"/>
    <mergeCell ref="A21:A23"/>
    <mergeCell ref="B21:B23"/>
    <mergeCell ref="P21:P23"/>
    <mergeCell ref="A24:A26"/>
    <mergeCell ref="B24:B26"/>
    <mergeCell ref="P24:P26"/>
    <mergeCell ref="A27:A29"/>
    <mergeCell ref="B27:B29"/>
    <mergeCell ref="P27:P29"/>
    <mergeCell ref="A30:A32"/>
    <mergeCell ref="B30:B32"/>
    <mergeCell ref="P30:P32"/>
    <mergeCell ref="A33:A35"/>
    <mergeCell ref="B33:B35"/>
    <mergeCell ref="P33:P35"/>
    <mergeCell ref="A36:A38"/>
    <mergeCell ref="B36:B38"/>
    <mergeCell ref="P36:P38"/>
    <mergeCell ref="A39:A41"/>
    <mergeCell ref="B39:B41"/>
    <mergeCell ref="P39:P41"/>
    <mergeCell ref="A42:A44"/>
    <mergeCell ref="B42:B44"/>
    <mergeCell ref="P42:P44"/>
    <mergeCell ref="A45:A47"/>
    <mergeCell ref="B45:B47"/>
    <mergeCell ref="P45:P47"/>
    <mergeCell ref="A48:A50"/>
    <mergeCell ref="B48:B50"/>
    <mergeCell ref="P48:P50"/>
    <mergeCell ref="A51:A53"/>
    <mergeCell ref="B51:B53"/>
    <mergeCell ref="P51:P53"/>
    <mergeCell ref="A54:A56"/>
    <mergeCell ref="B54:B56"/>
    <mergeCell ref="P54:P56"/>
    <mergeCell ref="A57:A59"/>
    <mergeCell ref="B57:B59"/>
    <mergeCell ref="P57:P59"/>
    <mergeCell ref="P72:P74"/>
    <mergeCell ref="A60:A62"/>
    <mergeCell ref="B60:B62"/>
    <mergeCell ref="P60:P62"/>
    <mergeCell ref="A63:A65"/>
    <mergeCell ref="B63:B65"/>
    <mergeCell ref="P63:P65"/>
    <mergeCell ref="A66:A68"/>
    <mergeCell ref="B66:B68"/>
    <mergeCell ref="P66:P68"/>
    <mergeCell ref="A69:A71"/>
    <mergeCell ref="B69:B71"/>
    <mergeCell ref="P69:P71"/>
    <mergeCell ref="A75:A77"/>
    <mergeCell ref="B75:B77"/>
    <mergeCell ref="P75:P77"/>
    <mergeCell ref="A72:A74"/>
    <mergeCell ref="B72:B74"/>
    <mergeCell ref="P87:P89"/>
    <mergeCell ref="A81:A83"/>
    <mergeCell ref="B81:B83"/>
    <mergeCell ref="P81:P83"/>
    <mergeCell ref="A78:A80"/>
    <mergeCell ref="B78:B80"/>
    <mergeCell ref="P78:P80"/>
    <mergeCell ref="A96:B98"/>
    <mergeCell ref="P96:P98"/>
    <mergeCell ref="A84:A86"/>
    <mergeCell ref="B84:B86"/>
    <mergeCell ref="P84:P86"/>
    <mergeCell ref="A87:A89"/>
    <mergeCell ref="B87:B89"/>
    <mergeCell ref="P90:P92"/>
    <mergeCell ref="A90:A92"/>
    <mergeCell ref="B90:B92"/>
    <mergeCell ref="A93:A95"/>
    <mergeCell ref="B93:B95"/>
    <mergeCell ref="P93:P9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69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140625" defaultRowHeight="12.75"/>
  <cols>
    <col min="10" max="10" width="22.140625" style="0" customWidth="1"/>
    <col min="12" max="12" width="11.140625" style="0" bestFit="1" customWidth="1"/>
    <col min="16" max="16" width="21.00390625" style="0" customWidth="1"/>
  </cols>
  <sheetData>
    <row r="1" spans="2:15" ht="29.25" customHeight="1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37.5" customHeight="1">
      <c r="B2" s="27" t="s">
        <v>77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.75">
      <c r="B4" s="42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B6" t="s">
        <v>17</v>
      </c>
    </row>
    <row r="8" spans="1:16" ht="27.75" customHeight="1">
      <c r="A8" s="23" t="s">
        <v>0</v>
      </c>
      <c r="B8" s="23" t="s">
        <v>22</v>
      </c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 t="s">
        <v>1</v>
      </c>
      <c r="P8" s="23" t="s">
        <v>21</v>
      </c>
    </row>
    <row r="9" spans="1:16" ht="81" customHeight="1">
      <c r="A9" s="23"/>
      <c r="B9" s="23"/>
      <c r="C9" s="23" t="s">
        <v>3</v>
      </c>
      <c r="D9" s="23"/>
      <c r="E9" s="23"/>
      <c r="F9" s="23" t="s">
        <v>7</v>
      </c>
      <c r="G9" s="23"/>
      <c r="H9" s="23"/>
      <c r="I9" s="23"/>
      <c r="J9" s="23" t="s">
        <v>12</v>
      </c>
      <c r="K9" s="23"/>
      <c r="L9" s="23"/>
      <c r="M9" s="23"/>
      <c r="N9" s="23"/>
      <c r="O9" s="23"/>
      <c r="P9" s="23"/>
    </row>
    <row r="10" spans="1:16" ht="51">
      <c r="A10" s="23"/>
      <c r="B10" s="23"/>
      <c r="C10" s="1" t="s">
        <v>4</v>
      </c>
      <c r="D10" s="1" t="s">
        <v>5</v>
      </c>
      <c r="E10" s="1" t="s">
        <v>6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8</v>
      </c>
      <c r="K10" s="1" t="s">
        <v>13</v>
      </c>
      <c r="L10" s="1" t="s">
        <v>14</v>
      </c>
      <c r="M10" s="1" t="s">
        <v>15</v>
      </c>
      <c r="N10" s="1" t="s">
        <v>16</v>
      </c>
      <c r="O10" s="23"/>
      <c r="P10" s="23"/>
    </row>
    <row r="11" spans="1:1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12.75">
      <c r="A12" s="20">
        <v>1</v>
      </c>
      <c r="B12" s="31" t="s">
        <v>38</v>
      </c>
      <c r="C12" s="3"/>
      <c r="D12" s="3"/>
      <c r="E12" s="3"/>
      <c r="F12" s="10"/>
      <c r="G12" s="10"/>
      <c r="H12" s="10"/>
      <c r="I12" s="10"/>
      <c r="J12" s="9"/>
      <c r="K12" s="10">
        <v>1</v>
      </c>
      <c r="L12" s="10">
        <v>1</v>
      </c>
      <c r="M12" s="10">
        <f>ROUND(L12/K12*100,1)</f>
        <v>100</v>
      </c>
      <c r="N12" s="11" t="s">
        <v>20</v>
      </c>
      <c r="O12" s="12"/>
      <c r="P12" s="31" t="s">
        <v>28</v>
      </c>
    </row>
    <row r="13" spans="1:16" ht="89.25">
      <c r="A13" s="21"/>
      <c r="B13" s="32"/>
      <c r="C13" s="3"/>
      <c r="D13" s="3"/>
      <c r="E13" s="3"/>
      <c r="F13" s="10"/>
      <c r="G13" s="10"/>
      <c r="H13" s="10"/>
      <c r="I13" s="10"/>
      <c r="J13" s="12" t="s">
        <v>71</v>
      </c>
      <c r="K13" s="10">
        <v>60</v>
      </c>
      <c r="L13" s="10">
        <v>60</v>
      </c>
      <c r="M13" s="10">
        <f>ROUND(L13/K13*100,1)</f>
        <v>100</v>
      </c>
      <c r="N13" s="11" t="s">
        <v>20</v>
      </c>
      <c r="O13" s="12">
        <f>ROUND((I14+N14)/2,1)</f>
        <v>97.8</v>
      </c>
      <c r="P13" s="32"/>
    </row>
    <row r="14" spans="1:16" ht="51">
      <c r="A14" s="22"/>
      <c r="B14" s="33"/>
      <c r="C14" s="3">
        <v>5177.5</v>
      </c>
      <c r="D14" s="3">
        <v>5177.5</v>
      </c>
      <c r="E14" s="4">
        <f>ROUND(D14/C14*100,1)</f>
        <v>100</v>
      </c>
      <c r="F14" s="9" t="s">
        <v>24</v>
      </c>
      <c r="G14" s="10">
        <v>68</v>
      </c>
      <c r="H14" s="10">
        <v>65</v>
      </c>
      <c r="I14" s="10">
        <f>ROUND(H14/G14*100,1)</f>
        <v>95.6</v>
      </c>
      <c r="J14" s="11" t="s">
        <v>19</v>
      </c>
      <c r="K14" s="11" t="s">
        <v>20</v>
      </c>
      <c r="L14" s="11" t="s">
        <v>20</v>
      </c>
      <c r="M14" s="11" t="s">
        <v>20</v>
      </c>
      <c r="N14" s="10">
        <f>ROUND((L12/K12*100+L13/K13*100)/2,1)</f>
        <v>100</v>
      </c>
      <c r="O14" s="12">
        <f>ROUND((E14+I14+N14)/3,1)</f>
        <v>98.5</v>
      </c>
      <c r="P14" s="33"/>
    </row>
    <row r="15" spans="1:16" ht="12.75">
      <c r="A15" s="20">
        <v>2</v>
      </c>
      <c r="B15" s="31" t="s">
        <v>57</v>
      </c>
      <c r="C15" s="3"/>
      <c r="D15" s="3"/>
      <c r="E15" s="3"/>
      <c r="F15" s="10"/>
      <c r="G15" s="10"/>
      <c r="H15" s="10"/>
      <c r="I15" s="10"/>
      <c r="J15" s="9"/>
      <c r="K15" s="10">
        <v>1</v>
      </c>
      <c r="L15" s="10">
        <v>1</v>
      </c>
      <c r="M15" s="10">
        <f>ROUND(L15/K15*100,1)</f>
        <v>100</v>
      </c>
      <c r="N15" s="11" t="s">
        <v>20</v>
      </c>
      <c r="O15" s="12"/>
      <c r="P15" s="31" t="s">
        <v>28</v>
      </c>
    </row>
    <row r="16" spans="1:16" ht="89.25">
      <c r="A16" s="21"/>
      <c r="B16" s="32"/>
      <c r="C16" s="3"/>
      <c r="D16" s="3"/>
      <c r="E16" s="3"/>
      <c r="F16" s="10"/>
      <c r="G16" s="10"/>
      <c r="H16" s="10"/>
      <c r="I16" s="10"/>
      <c r="J16" s="12" t="s">
        <v>71</v>
      </c>
      <c r="K16" s="10">
        <v>60</v>
      </c>
      <c r="L16" s="10">
        <v>67</v>
      </c>
      <c r="M16" s="10">
        <f>ROUND(L16/K16*100,1)</f>
        <v>111.7</v>
      </c>
      <c r="N16" s="11" t="s">
        <v>20</v>
      </c>
      <c r="O16" s="12">
        <f>ROUND((I17+N17)/2,1)</f>
        <v>102.9</v>
      </c>
      <c r="P16" s="32"/>
    </row>
    <row r="17" spans="1:16" ht="51">
      <c r="A17" s="22"/>
      <c r="B17" s="33"/>
      <c r="C17" s="3">
        <v>10299.2</v>
      </c>
      <c r="D17" s="3">
        <v>10299.2</v>
      </c>
      <c r="E17" s="4">
        <f>ROUND(D17/C17*100,1)</f>
        <v>100</v>
      </c>
      <c r="F17" s="9" t="s">
        <v>24</v>
      </c>
      <c r="G17" s="10">
        <v>212</v>
      </c>
      <c r="H17" s="10">
        <v>212</v>
      </c>
      <c r="I17" s="10">
        <f>ROUND(H17/G17*100,1)</f>
        <v>100</v>
      </c>
      <c r="J17" s="11" t="s">
        <v>19</v>
      </c>
      <c r="K17" s="11" t="s">
        <v>20</v>
      </c>
      <c r="L17" s="11" t="s">
        <v>20</v>
      </c>
      <c r="M17" s="11" t="s">
        <v>20</v>
      </c>
      <c r="N17" s="10">
        <f>ROUND((L15/K15*100+L16/K16*100)/2,1)</f>
        <v>105.8</v>
      </c>
      <c r="O17" s="12">
        <f>ROUND((E17+I17+N17)/3,1)</f>
        <v>101.9</v>
      </c>
      <c r="P17" s="33"/>
    </row>
    <row r="18" spans="1:16" ht="12.75">
      <c r="A18" s="20">
        <v>3</v>
      </c>
      <c r="B18" s="31" t="s">
        <v>59</v>
      </c>
      <c r="C18" s="3"/>
      <c r="D18" s="3"/>
      <c r="E18" s="3"/>
      <c r="F18" s="10"/>
      <c r="G18" s="10"/>
      <c r="H18" s="10"/>
      <c r="I18" s="10"/>
      <c r="J18" s="9"/>
      <c r="K18" s="10">
        <v>1</v>
      </c>
      <c r="L18" s="10">
        <v>1</v>
      </c>
      <c r="M18" s="10">
        <f>ROUND(L18/K18*100,1)</f>
        <v>100</v>
      </c>
      <c r="N18" s="11" t="s">
        <v>20</v>
      </c>
      <c r="O18" s="12"/>
      <c r="P18" s="31" t="s">
        <v>28</v>
      </c>
    </row>
    <row r="19" spans="1:16" ht="89.25">
      <c r="A19" s="21"/>
      <c r="B19" s="32"/>
      <c r="C19" s="3"/>
      <c r="D19" s="3"/>
      <c r="E19" s="3"/>
      <c r="F19" s="10"/>
      <c r="G19" s="10"/>
      <c r="H19" s="10"/>
      <c r="I19" s="10"/>
      <c r="J19" s="12" t="s">
        <v>71</v>
      </c>
      <c r="K19" s="10">
        <v>68</v>
      </c>
      <c r="L19" s="10">
        <v>78</v>
      </c>
      <c r="M19" s="10">
        <f>ROUND(L19/K19*100,1)</f>
        <v>114.7</v>
      </c>
      <c r="N19" s="11" t="s">
        <v>20</v>
      </c>
      <c r="O19" s="12">
        <f>ROUND((I20+N20)/2,1)</f>
        <v>103.7</v>
      </c>
      <c r="P19" s="32"/>
    </row>
    <row r="20" spans="1:16" ht="51">
      <c r="A20" s="22"/>
      <c r="B20" s="33"/>
      <c r="C20" s="3">
        <v>7462.5</v>
      </c>
      <c r="D20" s="3">
        <v>7462.5</v>
      </c>
      <c r="E20" s="4">
        <f>ROUND(D20/C20*100,1)</f>
        <v>100</v>
      </c>
      <c r="F20" s="9" t="s">
        <v>24</v>
      </c>
      <c r="G20" s="10">
        <v>127</v>
      </c>
      <c r="H20" s="10">
        <v>127</v>
      </c>
      <c r="I20" s="10">
        <f>ROUND(H20/G20*100,1)</f>
        <v>100</v>
      </c>
      <c r="J20" s="11" t="s">
        <v>19</v>
      </c>
      <c r="K20" s="11" t="s">
        <v>20</v>
      </c>
      <c r="L20" s="11" t="s">
        <v>20</v>
      </c>
      <c r="M20" s="11" t="s">
        <v>20</v>
      </c>
      <c r="N20" s="10">
        <f>ROUND((L18/K18*100+L19/K19*100)/2,1)</f>
        <v>107.4</v>
      </c>
      <c r="O20" s="12">
        <f>ROUND((E20+I20+N20)/3,1)</f>
        <v>102.5</v>
      </c>
      <c r="P20" s="33"/>
    </row>
    <row r="21" spans="1:16" ht="12.75">
      <c r="A21" s="20">
        <v>4</v>
      </c>
      <c r="B21" s="31" t="s">
        <v>60</v>
      </c>
      <c r="C21" s="3"/>
      <c r="D21" s="3"/>
      <c r="E21" s="43"/>
      <c r="F21" s="10"/>
      <c r="G21" s="10"/>
      <c r="H21" s="10"/>
      <c r="I21" s="10"/>
      <c r="J21" s="9"/>
      <c r="K21" s="10">
        <v>1</v>
      </c>
      <c r="L21" s="10">
        <v>1</v>
      </c>
      <c r="M21" s="10">
        <f>ROUND(L21/K21*100,1)</f>
        <v>100</v>
      </c>
      <c r="N21" s="11" t="s">
        <v>20</v>
      </c>
      <c r="O21" s="12"/>
      <c r="P21" s="31" t="s">
        <v>28</v>
      </c>
    </row>
    <row r="22" spans="1:16" ht="89.25">
      <c r="A22" s="21"/>
      <c r="B22" s="32"/>
      <c r="C22" s="3"/>
      <c r="D22" s="3"/>
      <c r="E22" s="43"/>
      <c r="F22" s="10"/>
      <c r="G22" s="10"/>
      <c r="H22" s="10"/>
      <c r="I22" s="10"/>
      <c r="J22" s="12" t="s">
        <v>71</v>
      </c>
      <c r="K22" s="10">
        <v>75</v>
      </c>
      <c r="L22" s="10">
        <v>75</v>
      </c>
      <c r="M22" s="10">
        <f>ROUND(L22/K22*100,1)</f>
        <v>100</v>
      </c>
      <c r="N22" s="11" t="s">
        <v>20</v>
      </c>
      <c r="O22" s="12">
        <f>ROUND((I23+N23)/2,1)</f>
        <v>101.4</v>
      </c>
      <c r="P22" s="32"/>
    </row>
    <row r="23" spans="1:16" ht="51">
      <c r="A23" s="22"/>
      <c r="B23" s="33"/>
      <c r="C23" s="3">
        <v>8171.6</v>
      </c>
      <c r="D23" s="3">
        <v>8171.6</v>
      </c>
      <c r="E23" s="4">
        <f>ROUND(D23/C23*100,1)</f>
        <v>100</v>
      </c>
      <c r="F23" s="9" t="s">
        <v>24</v>
      </c>
      <c r="G23" s="10">
        <v>145</v>
      </c>
      <c r="H23" s="10">
        <v>149</v>
      </c>
      <c r="I23" s="10">
        <f>ROUND(H23/G23*100,1)</f>
        <v>102.8</v>
      </c>
      <c r="J23" s="11" t="s">
        <v>19</v>
      </c>
      <c r="K23" s="11" t="s">
        <v>20</v>
      </c>
      <c r="L23" s="11" t="s">
        <v>20</v>
      </c>
      <c r="M23" s="11" t="s">
        <v>20</v>
      </c>
      <c r="N23" s="10">
        <f>ROUND((L21/K21*100+L22/K22*100)/2,1)</f>
        <v>100</v>
      </c>
      <c r="O23" s="12">
        <f>ROUND((E23+I23+N23)/3,1)</f>
        <v>100.9</v>
      </c>
      <c r="P23" s="33"/>
    </row>
    <row r="24" spans="1:16" ht="12.75">
      <c r="A24" s="20">
        <v>5</v>
      </c>
      <c r="B24" s="31" t="s">
        <v>56</v>
      </c>
      <c r="C24" s="3"/>
      <c r="D24" s="3"/>
      <c r="E24" s="3"/>
      <c r="F24" s="9"/>
      <c r="G24" s="10"/>
      <c r="H24" s="10"/>
      <c r="I24" s="10"/>
      <c r="J24" s="9"/>
      <c r="K24" s="10">
        <v>1</v>
      </c>
      <c r="L24" s="10">
        <v>1</v>
      </c>
      <c r="M24" s="10">
        <f>ROUND(L24/K24*100,1)</f>
        <v>100</v>
      </c>
      <c r="N24" s="11" t="s">
        <v>20</v>
      </c>
      <c r="O24" s="12"/>
      <c r="P24" s="31" t="s">
        <v>28</v>
      </c>
    </row>
    <row r="25" spans="1:16" ht="89.25">
      <c r="A25" s="21"/>
      <c r="B25" s="32"/>
      <c r="C25" s="3"/>
      <c r="D25" s="3"/>
      <c r="E25" s="3"/>
      <c r="F25" s="9"/>
      <c r="G25" s="10"/>
      <c r="H25" s="10"/>
      <c r="I25" s="10"/>
      <c r="J25" s="12" t="s">
        <v>71</v>
      </c>
      <c r="K25" s="10">
        <v>60</v>
      </c>
      <c r="L25" s="10">
        <v>57.5</v>
      </c>
      <c r="M25" s="10">
        <f>ROUND(L25/K25*100,1)</f>
        <v>95.8</v>
      </c>
      <c r="N25" s="11" t="s">
        <v>20</v>
      </c>
      <c r="O25" s="12">
        <f>ROUND((I26+N26)/2,1)</f>
        <v>98.1</v>
      </c>
      <c r="P25" s="32"/>
    </row>
    <row r="26" spans="1:16" ht="51">
      <c r="A26" s="22"/>
      <c r="B26" s="33"/>
      <c r="C26" s="3">
        <v>15372.8</v>
      </c>
      <c r="D26" s="3">
        <v>15372.8</v>
      </c>
      <c r="E26" s="4">
        <f>ROUND(D26/C26*100,1)</f>
        <v>100</v>
      </c>
      <c r="F26" s="9" t="s">
        <v>24</v>
      </c>
      <c r="G26" s="10">
        <v>181</v>
      </c>
      <c r="H26" s="10">
        <v>178</v>
      </c>
      <c r="I26" s="10">
        <f>ROUND(H26/G26*100,1)</f>
        <v>98.3</v>
      </c>
      <c r="J26" s="11" t="s">
        <v>19</v>
      </c>
      <c r="K26" s="11" t="s">
        <v>20</v>
      </c>
      <c r="L26" s="11" t="s">
        <v>20</v>
      </c>
      <c r="M26" s="11" t="s">
        <v>20</v>
      </c>
      <c r="N26" s="10">
        <f>ROUND((L24/K24*100+L25/K25*100)/2,1)</f>
        <v>97.9</v>
      </c>
      <c r="O26" s="12">
        <f>ROUND((E26+I26+N26)/3,1)</f>
        <v>98.7</v>
      </c>
      <c r="P26" s="33"/>
    </row>
    <row r="27" spans="1:16" ht="12.75">
      <c r="A27" s="20">
        <v>6</v>
      </c>
      <c r="B27" s="31" t="s">
        <v>58</v>
      </c>
      <c r="C27" s="3"/>
      <c r="D27" s="3"/>
      <c r="E27" s="3"/>
      <c r="F27" s="10"/>
      <c r="G27" s="10"/>
      <c r="H27" s="10"/>
      <c r="I27" s="10"/>
      <c r="J27" s="9"/>
      <c r="K27" s="10">
        <v>1</v>
      </c>
      <c r="L27" s="10">
        <v>1</v>
      </c>
      <c r="M27" s="10">
        <f>ROUND(L27/K27*100,1)</f>
        <v>100</v>
      </c>
      <c r="N27" s="11" t="s">
        <v>20</v>
      </c>
      <c r="O27" s="12"/>
      <c r="P27" s="31" t="s">
        <v>28</v>
      </c>
    </row>
    <row r="28" spans="1:16" ht="89.25">
      <c r="A28" s="21"/>
      <c r="B28" s="32"/>
      <c r="C28" s="3"/>
      <c r="D28" s="3"/>
      <c r="E28" s="3"/>
      <c r="F28" s="10"/>
      <c r="G28" s="10"/>
      <c r="H28" s="10"/>
      <c r="I28" s="10"/>
      <c r="J28" s="12" t="s">
        <v>71</v>
      </c>
      <c r="K28" s="10">
        <v>100</v>
      </c>
      <c r="L28" s="10">
        <v>95</v>
      </c>
      <c r="M28" s="10">
        <f>ROUND(L28/K28*100,1)</f>
        <v>95</v>
      </c>
      <c r="N28" s="11" t="s">
        <v>20</v>
      </c>
      <c r="O28" s="12">
        <f>ROUND((I29+N29)/2,1)</f>
        <v>101.1</v>
      </c>
      <c r="P28" s="32"/>
    </row>
    <row r="29" spans="1:16" ht="51">
      <c r="A29" s="22"/>
      <c r="B29" s="33"/>
      <c r="C29" s="3">
        <v>8175.5</v>
      </c>
      <c r="D29" s="3">
        <v>8175.5</v>
      </c>
      <c r="E29" s="4">
        <f>ROUND(D29/C29*100,1)</f>
        <v>100</v>
      </c>
      <c r="F29" s="9" t="s">
        <v>24</v>
      </c>
      <c r="G29" s="10">
        <v>148</v>
      </c>
      <c r="H29" s="10">
        <v>155</v>
      </c>
      <c r="I29" s="10">
        <f>ROUND(H29/G29*100,1)</f>
        <v>104.7</v>
      </c>
      <c r="J29" s="11" t="s">
        <v>19</v>
      </c>
      <c r="K29" s="11" t="s">
        <v>20</v>
      </c>
      <c r="L29" s="11" t="s">
        <v>20</v>
      </c>
      <c r="M29" s="11" t="s">
        <v>20</v>
      </c>
      <c r="N29" s="10">
        <f>ROUND((L27/K27*100+L28/K28*100)/2,1)</f>
        <v>97.5</v>
      </c>
      <c r="O29" s="12">
        <f>ROUND((E29+I29+N29)/3,1)</f>
        <v>100.7</v>
      </c>
      <c r="P29" s="33"/>
    </row>
    <row r="30" spans="1:16" ht="12.75">
      <c r="A30" s="20">
        <v>7</v>
      </c>
      <c r="B30" s="31" t="s">
        <v>64</v>
      </c>
      <c r="C30" s="3"/>
      <c r="D30" s="3"/>
      <c r="E30" s="3"/>
      <c r="F30" s="10"/>
      <c r="G30" s="10"/>
      <c r="H30" s="10"/>
      <c r="I30" s="10"/>
      <c r="J30" s="9"/>
      <c r="K30" s="10">
        <v>1</v>
      </c>
      <c r="L30" s="10">
        <v>1</v>
      </c>
      <c r="M30" s="10">
        <f>ROUND(L30/K30*100,1)</f>
        <v>100</v>
      </c>
      <c r="N30" s="11" t="s">
        <v>20</v>
      </c>
      <c r="O30" s="12"/>
      <c r="P30" s="31" t="s">
        <v>28</v>
      </c>
    </row>
    <row r="31" spans="1:16" ht="89.25">
      <c r="A31" s="21"/>
      <c r="B31" s="32"/>
      <c r="C31" s="3"/>
      <c r="D31" s="3"/>
      <c r="E31" s="3"/>
      <c r="F31" s="9"/>
      <c r="G31" s="10"/>
      <c r="H31" s="10"/>
      <c r="I31" s="10"/>
      <c r="J31" s="12" t="s">
        <v>71</v>
      </c>
      <c r="K31" s="10">
        <v>73.5</v>
      </c>
      <c r="L31" s="10">
        <v>72.5</v>
      </c>
      <c r="M31" s="10">
        <f>ROUND(L31/K31*100,1)</f>
        <v>98.6</v>
      </c>
      <c r="N31" s="11" t="s">
        <v>20</v>
      </c>
      <c r="O31" s="12">
        <f>ROUND((I32+N32)/2,1)</f>
        <v>98.8</v>
      </c>
      <c r="P31" s="32"/>
    </row>
    <row r="32" spans="1:16" ht="51">
      <c r="A32" s="22"/>
      <c r="B32" s="33"/>
      <c r="C32" s="3">
        <v>6362</v>
      </c>
      <c r="D32" s="3">
        <v>6362</v>
      </c>
      <c r="E32" s="4">
        <f>ROUND(D32/C32*100,1)</f>
        <v>100</v>
      </c>
      <c r="F32" s="9" t="s">
        <v>24</v>
      </c>
      <c r="G32" s="10">
        <v>121</v>
      </c>
      <c r="H32" s="10">
        <v>119</v>
      </c>
      <c r="I32" s="10">
        <f>ROUND(H32/G32*100,1)</f>
        <v>98.3</v>
      </c>
      <c r="J32" s="11" t="s">
        <v>19</v>
      </c>
      <c r="K32" s="11" t="s">
        <v>20</v>
      </c>
      <c r="L32" s="11" t="s">
        <v>20</v>
      </c>
      <c r="M32" s="11" t="s">
        <v>20</v>
      </c>
      <c r="N32" s="10">
        <f>ROUND((L30/K30*100+L31/K31*100)/2,1)</f>
        <v>99.3</v>
      </c>
      <c r="O32" s="12">
        <f>ROUND((E32+I32+N32)/3,1)</f>
        <v>99.2</v>
      </c>
      <c r="P32" s="33"/>
    </row>
    <row r="33" spans="1:16" ht="12.75">
      <c r="A33" s="20">
        <v>8</v>
      </c>
      <c r="B33" s="31" t="s">
        <v>46</v>
      </c>
      <c r="C33" s="3"/>
      <c r="D33" s="3"/>
      <c r="E33" s="3"/>
      <c r="F33" s="10"/>
      <c r="G33" s="10"/>
      <c r="H33" s="10"/>
      <c r="I33" s="10"/>
      <c r="J33" s="9"/>
      <c r="K33" s="10">
        <v>1</v>
      </c>
      <c r="L33" s="10">
        <v>1</v>
      </c>
      <c r="M33" s="10">
        <f>ROUND(L33/K33*100,1)</f>
        <v>100</v>
      </c>
      <c r="N33" s="11" t="s">
        <v>20</v>
      </c>
      <c r="O33" s="12"/>
      <c r="P33" s="31" t="s">
        <v>28</v>
      </c>
    </row>
    <row r="34" spans="1:16" ht="89.25">
      <c r="A34" s="21"/>
      <c r="B34" s="32"/>
      <c r="C34" s="3"/>
      <c r="D34" s="3"/>
      <c r="E34" s="3"/>
      <c r="F34" s="10"/>
      <c r="G34" s="10"/>
      <c r="H34" s="10"/>
      <c r="I34" s="10"/>
      <c r="J34" s="12" t="s">
        <v>71</v>
      </c>
      <c r="K34" s="10">
        <v>75</v>
      </c>
      <c r="L34" s="10">
        <v>5</v>
      </c>
      <c r="M34" s="10">
        <f>ROUND(L34/K34*100,1)</f>
        <v>6.7</v>
      </c>
      <c r="N34" s="11" t="s">
        <v>20</v>
      </c>
      <c r="O34" s="12">
        <f>ROUND((I35+N35)/2,1)</f>
        <v>78.2</v>
      </c>
      <c r="P34" s="32"/>
    </row>
    <row r="35" spans="1:16" ht="51">
      <c r="A35" s="22"/>
      <c r="B35" s="33"/>
      <c r="C35" s="3">
        <v>3522.3</v>
      </c>
      <c r="D35" s="3">
        <v>3522.3</v>
      </c>
      <c r="E35" s="4">
        <f>ROUND(D35/C35*100,1)</f>
        <v>100</v>
      </c>
      <c r="F35" s="9" t="s">
        <v>24</v>
      </c>
      <c r="G35" s="10">
        <v>97</v>
      </c>
      <c r="H35" s="10">
        <v>100</v>
      </c>
      <c r="I35" s="10">
        <f>ROUND(H35/G35*100,1)</f>
        <v>103.1</v>
      </c>
      <c r="J35" s="11" t="s">
        <v>19</v>
      </c>
      <c r="K35" s="11" t="s">
        <v>20</v>
      </c>
      <c r="L35" s="11" t="s">
        <v>20</v>
      </c>
      <c r="M35" s="11" t="s">
        <v>20</v>
      </c>
      <c r="N35" s="10">
        <f>ROUND((L33/K33*100+L34/K34*100)/2,1)</f>
        <v>53.3</v>
      </c>
      <c r="O35" s="12">
        <f>ROUND((E35+I35+N35)/3,1)</f>
        <v>85.5</v>
      </c>
      <c r="P35" s="33"/>
    </row>
    <row r="36" spans="1:16" ht="12.75">
      <c r="A36" s="20">
        <v>9</v>
      </c>
      <c r="B36" s="31" t="s">
        <v>31</v>
      </c>
      <c r="C36" s="3"/>
      <c r="D36" s="3"/>
      <c r="E36" s="3"/>
      <c r="F36" s="10"/>
      <c r="G36" s="10"/>
      <c r="H36" s="10"/>
      <c r="I36" s="10"/>
      <c r="J36" s="9"/>
      <c r="K36" s="10">
        <v>1</v>
      </c>
      <c r="L36" s="10">
        <v>1</v>
      </c>
      <c r="M36" s="10">
        <f>ROUND(L36/K36*100,1)</f>
        <v>100</v>
      </c>
      <c r="N36" s="11" t="s">
        <v>20</v>
      </c>
      <c r="O36" s="12"/>
      <c r="P36" s="31" t="s">
        <v>28</v>
      </c>
    </row>
    <row r="37" spans="1:16" ht="89.25">
      <c r="A37" s="21"/>
      <c r="B37" s="32"/>
      <c r="C37" s="3"/>
      <c r="D37" s="3"/>
      <c r="E37" s="3"/>
      <c r="F37" s="10"/>
      <c r="G37" s="10"/>
      <c r="H37" s="10"/>
      <c r="I37" s="10"/>
      <c r="J37" s="12" t="s">
        <v>71</v>
      </c>
      <c r="K37" s="10">
        <v>100</v>
      </c>
      <c r="L37" s="10">
        <v>100</v>
      </c>
      <c r="M37" s="10">
        <f>ROUND(L37/K37*100,1)</f>
        <v>100</v>
      </c>
      <c r="N37" s="11" t="s">
        <v>20</v>
      </c>
      <c r="O37" s="12">
        <f>ROUND((I38+N38)/2,1)</f>
        <v>100</v>
      </c>
      <c r="P37" s="32"/>
    </row>
    <row r="38" spans="1:16" ht="51">
      <c r="A38" s="22"/>
      <c r="B38" s="33"/>
      <c r="C38" s="3">
        <v>9901.7</v>
      </c>
      <c r="D38" s="3">
        <v>9901.7</v>
      </c>
      <c r="E38" s="4">
        <f>ROUND(D38/C38*100,1)</f>
        <v>100</v>
      </c>
      <c r="F38" s="9" t="s">
        <v>24</v>
      </c>
      <c r="G38" s="10">
        <v>216</v>
      </c>
      <c r="H38" s="10">
        <v>216</v>
      </c>
      <c r="I38" s="10">
        <f>ROUND(H38/G38*100,1)</f>
        <v>100</v>
      </c>
      <c r="J38" s="11" t="s">
        <v>19</v>
      </c>
      <c r="K38" s="11" t="s">
        <v>20</v>
      </c>
      <c r="L38" s="11" t="s">
        <v>20</v>
      </c>
      <c r="M38" s="11" t="s">
        <v>20</v>
      </c>
      <c r="N38" s="10">
        <f>ROUND((L36/K36*100+L37/K37*100)/2,1)</f>
        <v>100</v>
      </c>
      <c r="O38" s="12">
        <f>ROUND((E38+I38+N38)/3,1)</f>
        <v>100</v>
      </c>
      <c r="P38" s="33"/>
    </row>
    <row r="39" spans="1:16" ht="12.75">
      <c r="A39" s="20">
        <v>10</v>
      </c>
      <c r="B39" s="28" t="s">
        <v>48</v>
      </c>
      <c r="C39" s="3"/>
      <c r="D39" s="3"/>
      <c r="E39" s="3"/>
      <c r="F39" s="3"/>
      <c r="G39" s="7"/>
      <c r="H39" s="7"/>
      <c r="I39" s="3"/>
      <c r="J39" s="5"/>
      <c r="K39" s="3">
        <v>1</v>
      </c>
      <c r="L39" s="3">
        <v>1</v>
      </c>
      <c r="M39" s="4">
        <f>ROUND(L39/K39*100,1)</f>
        <v>100</v>
      </c>
      <c r="N39" s="1" t="s">
        <v>20</v>
      </c>
      <c r="O39" s="6"/>
      <c r="P39" s="20" t="s">
        <v>28</v>
      </c>
    </row>
    <row r="40" spans="1:16" ht="89.25">
      <c r="A40" s="21"/>
      <c r="B40" s="29"/>
      <c r="C40" s="3"/>
      <c r="D40" s="3"/>
      <c r="E40" s="3"/>
      <c r="F40" s="3"/>
      <c r="G40" s="7"/>
      <c r="H40" s="7"/>
      <c r="I40" s="3"/>
      <c r="J40" s="12" t="s">
        <v>71</v>
      </c>
      <c r="K40" s="3">
        <v>100</v>
      </c>
      <c r="L40" s="3">
        <v>100</v>
      </c>
      <c r="M40" s="4">
        <f>ROUND(L40/K40*100,1)</f>
        <v>100</v>
      </c>
      <c r="N40" s="1" t="s">
        <v>20</v>
      </c>
      <c r="O40" s="6">
        <f>ROUND((I41+N41)/2,1)</f>
        <v>100</v>
      </c>
      <c r="P40" s="21"/>
    </row>
    <row r="41" spans="1:16" ht="51">
      <c r="A41" s="22"/>
      <c r="B41" s="30"/>
      <c r="C41" s="3">
        <v>4651</v>
      </c>
      <c r="D41" s="3">
        <v>4651</v>
      </c>
      <c r="E41" s="4">
        <f>ROUND(D41/C41*100,1)</f>
        <v>100</v>
      </c>
      <c r="F41" s="5" t="s">
        <v>24</v>
      </c>
      <c r="G41" s="7">
        <v>57</v>
      </c>
      <c r="H41" s="7">
        <v>57</v>
      </c>
      <c r="I41" s="4">
        <f>ROUND(H41/G41*100,1)</f>
        <v>100</v>
      </c>
      <c r="J41" s="1" t="s">
        <v>19</v>
      </c>
      <c r="K41" s="1" t="s">
        <v>20</v>
      </c>
      <c r="L41" s="1" t="s">
        <v>20</v>
      </c>
      <c r="M41" s="1" t="s">
        <v>20</v>
      </c>
      <c r="N41" s="4">
        <f>ROUND((L39/K39*100+L40/K40*100)/2,1)</f>
        <v>100</v>
      </c>
      <c r="O41" s="6">
        <f>ROUND((E41+I41+N41)/3,1)</f>
        <v>100</v>
      </c>
      <c r="P41" s="22"/>
    </row>
    <row r="42" spans="1:16" ht="12.75">
      <c r="A42" s="20">
        <v>12</v>
      </c>
      <c r="B42" s="31" t="s">
        <v>50</v>
      </c>
      <c r="C42" s="3"/>
      <c r="D42" s="3"/>
      <c r="E42" s="3"/>
      <c r="F42" s="10"/>
      <c r="G42" s="10"/>
      <c r="H42" s="10"/>
      <c r="I42" s="10"/>
      <c r="J42" s="9"/>
      <c r="K42" s="10">
        <v>1</v>
      </c>
      <c r="L42" s="10">
        <v>1</v>
      </c>
      <c r="M42" s="10">
        <f>ROUND(L42/K42*100,1)</f>
        <v>100</v>
      </c>
      <c r="N42" s="11" t="s">
        <v>20</v>
      </c>
      <c r="O42" s="12"/>
      <c r="P42" s="31" t="s">
        <v>28</v>
      </c>
    </row>
    <row r="43" spans="1:16" ht="89.25">
      <c r="A43" s="21"/>
      <c r="B43" s="32"/>
      <c r="C43" s="3"/>
      <c r="D43" s="3"/>
      <c r="E43" s="3"/>
      <c r="F43" s="10"/>
      <c r="G43" s="10"/>
      <c r="H43" s="10"/>
      <c r="I43" s="10"/>
      <c r="J43" s="12" t="s">
        <v>71</v>
      </c>
      <c r="K43" s="10">
        <v>100</v>
      </c>
      <c r="L43" s="10">
        <v>100</v>
      </c>
      <c r="M43" s="10">
        <f>ROUND(L43/K43*100,1)</f>
        <v>100</v>
      </c>
      <c r="N43" s="11" t="s">
        <v>20</v>
      </c>
      <c r="O43" s="12">
        <f>ROUND((I44+N44)/2,1)</f>
        <v>92.7</v>
      </c>
      <c r="P43" s="32"/>
    </row>
    <row r="44" spans="1:16" ht="51">
      <c r="A44" s="22"/>
      <c r="B44" s="33"/>
      <c r="C44" s="3">
        <v>7759.4</v>
      </c>
      <c r="D44" s="3">
        <v>7759.4</v>
      </c>
      <c r="E44" s="4">
        <f>ROUND(D44/C44*100,1)</f>
        <v>100</v>
      </c>
      <c r="F44" s="9" t="s">
        <v>24</v>
      </c>
      <c r="G44" s="10">
        <v>252</v>
      </c>
      <c r="H44" s="10">
        <v>215</v>
      </c>
      <c r="I44" s="10">
        <f>ROUND(H44/G44*100,1)</f>
        <v>85.3</v>
      </c>
      <c r="J44" s="11" t="s">
        <v>19</v>
      </c>
      <c r="K44" s="11" t="s">
        <v>20</v>
      </c>
      <c r="L44" s="11" t="s">
        <v>20</v>
      </c>
      <c r="M44" s="11" t="s">
        <v>20</v>
      </c>
      <c r="N44" s="10">
        <f>ROUND((L42/K42*100+L43/K43*100)/2,1)</f>
        <v>100</v>
      </c>
      <c r="O44" s="12">
        <f>ROUND((E44+I44+N44)/3,1)</f>
        <v>95.1</v>
      </c>
      <c r="P44" s="33"/>
    </row>
    <row r="45" spans="1:16" ht="12.75">
      <c r="A45" s="20">
        <v>14</v>
      </c>
      <c r="B45" s="31" t="s">
        <v>52</v>
      </c>
      <c r="C45" s="3"/>
      <c r="D45" s="3"/>
      <c r="E45" s="3"/>
      <c r="F45" s="10"/>
      <c r="G45" s="10"/>
      <c r="H45" s="10"/>
      <c r="I45" s="10"/>
      <c r="J45" s="9"/>
      <c r="K45" s="10">
        <v>1</v>
      </c>
      <c r="L45" s="10">
        <v>1</v>
      </c>
      <c r="M45" s="10">
        <f>ROUND(L45/K45*100,1)</f>
        <v>100</v>
      </c>
      <c r="N45" s="11" t="s">
        <v>20</v>
      </c>
      <c r="O45" s="12"/>
      <c r="P45" s="31" t="s">
        <v>28</v>
      </c>
    </row>
    <row r="46" spans="1:16" ht="140.25">
      <c r="A46" s="21"/>
      <c r="B46" s="32"/>
      <c r="C46" s="3"/>
      <c r="D46" s="3"/>
      <c r="E46" s="3"/>
      <c r="F46" s="10"/>
      <c r="G46" s="10"/>
      <c r="H46" s="10"/>
      <c r="I46" s="10"/>
      <c r="J46" s="9" t="s">
        <v>27</v>
      </c>
      <c r="K46" s="10">
        <v>85</v>
      </c>
      <c r="L46" s="10">
        <v>85</v>
      </c>
      <c r="M46" s="10">
        <f>ROUND(L46/K46*100,1)</f>
        <v>100</v>
      </c>
      <c r="N46" s="11" t="s">
        <v>20</v>
      </c>
      <c r="O46" s="12">
        <f>ROUND((I47+N47)/2,1)</f>
        <v>100</v>
      </c>
      <c r="P46" s="32"/>
    </row>
    <row r="47" spans="1:16" ht="51">
      <c r="A47" s="22"/>
      <c r="B47" s="33"/>
      <c r="C47" s="3">
        <v>8116.5</v>
      </c>
      <c r="D47" s="3">
        <v>8116.5</v>
      </c>
      <c r="E47" s="4">
        <f>ROUND(D47/C47*100,1)</f>
        <v>100</v>
      </c>
      <c r="F47" s="9" t="s">
        <v>24</v>
      </c>
      <c r="G47" s="10">
        <v>180</v>
      </c>
      <c r="H47" s="10">
        <v>180</v>
      </c>
      <c r="I47" s="10">
        <f>ROUND(H47/G47*100,1)</f>
        <v>100</v>
      </c>
      <c r="J47" s="11" t="s">
        <v>19</v>
      </c>
      <c r="K47" s="11" t="s">
        <v>20</v>
      </c>
      <c r="L47" s="11" t="s">
        <v>20</v>
      </c>
      <c r="M47" s="11" t="s">
        <v>20</v>
      </c>
      <c r="N47" s="10">
        <f>ROUND((L45/K45*100+L46/K46*100)/2,1)</f>
        <v>100</v>
      </c>
      <c r="O47" s="12">
        <f>ROUND((E47+I47+N47)/3,1)</f>
        <v>100</v>
      </c>
      <c r="P47" s="33"/>
    </row>
    <row r="48" spans="1:16" ht="12.75">
      <c r="A48" s="20">
        <v>15</v>
      </c>
      <c r="B48" s="31" t="s">
        <v>65</v>
      </c>
      <c r="C48" s="3"/>
      <c r="D48" s="3"/>
      <c r="E48" s="3"/>
      <c r="F48" s="10"/>
      <c r="G48" s="10"/>
      <c r="H48" s="10"/>
      <c r="I48" s="10"/>
      <c r="J48" s="9"/>
      <c r="K48" s="10">
        <v>1</v>
      </c>
      <c r="L48" s="10">
        <v>1</v>
      </c>
      <c r="M48" s="10">
        <f>ROUND(L48/K48*100,1)</f>
        <v>100</v>
      </c>
      <c r="N48" s="11" t="s">
        <v>20</v>
      </c>
      <c r="O48" s="12"/>
      <c r="P48" s="31" t="s">
        <v>28</v>
      </c>
    </row>
    <row r="49" spans="1:16" ht="89.25">
      <c r="A49" s="21"/>
      <c r="B49" s="32"/>
      <c r="C49" s="3"/>
      <c r="D49" s="3"/>
      <c r="E49" s="3"/>
      <c r="F49" s="10"/>
      <c r="G49" s="10"/>
      <c r="H49" s="10"/>
      <c r="I49" s="10"/>
      <c r="J49" s="12" t="s">
        <v>71</v>
      </c>
      <c r="K49" s="10">
        <v>100</v>
      </c>
      <c r="L49" s="10">
        <v>100</v>
      </c>
      <c r="M49" s="10">
        <f>ROUND(L49/K49*100,1)</f>
        <v>100</v>
      </c>
      <c r="N49" s="11" t="s">
        <v>20</v>
      </c>
      <c r="O49" s="12">
        <f>ROUND((I50+N50)/2,1)</f>
        <v>100.5</v>
      </c>
      <c r="P49" s="32"/>
    </row>
    <row r="50" spans="1:16" ht="51">
      <c r="A50" s="22"/>
      <c r="B50" s="33"/>
      <c r="C50" s="3">
        <v>18674.6</v>
      </c>
      <c r="D50" s="3">
        <v>18674.6</v>
      </c>
      <c r="E50" s="4">
        <f>ROUND(D50/C50*100,1)</f>
        <v>100</v>
      </c>
      <c r="F50" s="9" t="s">
        <v>24</v>
      </c>
      <c r="G50" s="10">
        <v>287</v>
      </c>
      <c r="H50" s="10">
        <v>290</v>
      </c>
      <c r="I50" s="10">
        <f>ROUND(H50/G50*100,1)</f>
        <v>101</v>
      </c>
      <c r="J50" s="11" t="s">
        <v>19</v>
      </c>
      <c r="K50" s="11" t="s">
        <v>20</v>
      </c>
      <c r="L50" s="11" t="s">
        <v>20</v>
      </c>
      <c r="M50" s="11" t="s">
        <v>20</v>
      </c>
      <c r="N50" s="10">
        <f>ROUND((L48/K48*100+L49/K49*100)/2,1)</f>
        <v>100</v>
      </c>
      <c r="O50" s="12">
        <f>ROUND((E50+I50+N50)/3,1)</f>
        <v>100.3</v>
      </c>
      <c r="P50" s="33"/>
    </row>
    <row r="51" spans="1:16" ht="12.75">
      <c r="A51" s="20">
        <v>16</v>
      </c>
      <c r="B51" s="31" t="s">
        <v>66</v>
      </c>
      <c r="C51" s="3"/>
      <c r="D51" s="3"/>
      <c r="E51" s="3"/>
      <c r="F51" s="10"/>
      <c r="G51" s="10"/>
      <c r="H51" s="10"/>
      <c r="I51" s="10"/>
      <c r="J51" s="9"/>
      <c r="K51" s="10">
        <v>1</v>
      </c>
      <c r="L51" s="10">
        <v>1</v>
      </c>
      <c r="M51" s="10">
        <f>ROUND(L51/K51*100,1)</f>
        <v>100</v>
      </c>
      <c r="N51" s="11" t="s">
        <v>20</v>
      </c>
      <c r="O51" s="12"/>
      <c r="P51" s="31" t="s">
        <v>28</v>
      </c>
    </row>
    <row r="52" spans="1:16" ht="89.25">
      <c r="A52" s="21"/>
      <c r="B52" s="32"/>
      <c r="C52" s="3"/>
      <c r="D52" s="3"/>
      <c r="E52" s="3"/>
      <c r="F52" s="10"/>
      <c r="G52" s="10"/>
      <c r="H52" s="10"/>
      <c r="I52" s="10"/>
      <c r="J52" s="12" t="s">
        <v>71</v>
      </c>
      <c r="K52" s="10">
        <v>1</v>
      </c>
      <c r="L52" s="10">
        <v>1</v>
      </c>
      <c r="M52" s="10">
        <f>ROUND(L52/K52*100,1)</f>
        <v>100</v>
      </c>
      <c r="N52" s="11" t="s">
        <v>20</v>
      </c>
      <c r="O52" s="12">
        <f>ROUND((I53+N53)/2,1)</f>
        <v>103.1</v>
      </c>
      <c r="P52" s="32"/>
    </row>
    <row r="53" spans="1:16" ht="51">
      <c r="A53" s="22"/>
      <c r="B53" s="33"/>
      <c r="C53" s="3">
        <v>2111</v>
      </c>
      <c r="D53" s="3">
        <v>2111</v>
      </c>
      <c r="E53" s="4">
        <f>ROUND(D53/C53*100,1)</f>
        <v>100</v>
      </c>
      <c r="F53" s="9" t="s">
        <v>24</v>
      </c>
      <c r="G53" s="10">
        <v>66</v>
      </c>
      <c r="H53" s="10">
        <v>70</v>
      </c>
      <c r="I53" s="10">
        <f>ROUND(H53/G53*100,1)</f>
        <v>106.1</v>
      </c>
      <c r="J53" s="11" t="s">
        <v>19</v>
      </c>
      <c r="K53" s="11" t="s">
        <v>20</v>
      </c>
      <c r="L53" s="11" t="s">
        <v>20</v>
      </c>
      <c r="M53" s="11" t="s">
        <v>20</v>
      </c>
      <c r="N53" s="10">
        <f>ROUND((L51/K51*100+L52/K52*100)/2,1)</f>
        <v>100</v>
      </c>
      <c r="O53" s="12">
        <f>ROUND((E53+I53+N53)/3,1)</f>
        <v>102</v>
      </c>
      <c r="P53" s="33"/>
    </row>
    <row r="54" spans="1:16" ht="12.75">
      <c r="A54" s="20">
        <v>18</v>
      </c>
      <c r="B54" s="31" t="s">
        <v>54</v>
      </c>
      <c r="C54" s="3"/>
      <c r="D54" s="3"/>
      <c r="E54" s="3"/>
      <c r="F54" s="9"/>
      <c r="G54" s="10"/>
      <c r="H54" s="10"/>
      <c r="I54" s="10"/>
      <c r="J54" s="9"/>
      <c r="K54" s="10">
        <v>1</v>
      </c>
      <c r="L54" s="10">
        <v>1</v>
      </c>
      <c r="M54" s="10">
        <f>ROUND(L54/K54*100,1)</f>
        <v>100</v>
      </c>
      <c r="N54" s="11" t="s">
        <v>20</v>
      </c>
      <c r="O54" s="12"/>
      <c r="P54" s="31" t="s">
        <v>28</v>
      </c>
    </row>
    <row r="55" spans="1:16" ht="89.25">
      <c r="A55" s="21"/>
      <c r="B55" s="32"/>
      <c r="C55" s="3"/>
      <c r="D55" s="3"/>
      <c r="E55" s="3"/>
      <c r="F55" s="10"/>
      <c r="G55" s="10"/>
      <c r="H55" s="10"/>
      <c r="I55" s="10"/>
      <c r="J55" s="12" t="s">
        <v>71</v>
      </c>
      <c r="K55" s="10">
        <v>60</v>
      </c>
      <c r="L55" s="10">
        <v>60</v>
      </c>
      <c r="M55" s="10">
        <f>ROUND(L55/K55*100,1)</f>
        <v>100</v>
      </c>
      <c r="N55" s="11" t="s">
        <v>20</v>
      </c>
      <c r="O55" s="12">
        <f>ROUND((I56+N56)/2,1)</f>
        <v>99.8</v>
      </c>
      <c r="P55" s="32"/>
    </row>
    <row r="56" spans="1:16" ht="51">
      <c r="A56" s="21"/>
      <c r="B56" s="33"/>
      <c r="C56" s="3">
        <v>14370.8</v>
      </c>
      <c r="D56" s="3">
        <v>14370.8</v>
      </c>
      <c r="E56" s="4">
        <f>ROUND(D56/C56*100,1)</f>
        <v>100</v>
      </c>
      <c r="F56" s="9" t="s">
        <v>24</v>
      </c>
      <c r="G56" s="10">
        <v>188</v>
      </c>
      <c r="H56" s="10">
        <v>187</v>
      </c>
      <c r="I56" s="10">
        <f>ROUND(H56/G56*100,1)</f>
        <v>99.5</v>
      </c>
      <c r="J56" s="11" t="s">
        <v>19</v>
      </c>
      <c r="K56" s="11" t="s">
        <v>20</v>
      </c>
      <c r="L56" s="11" t="s">
        <v>20</v>
      </c>
      <c r="M56" s="11" t="s">
        <v>20</v>
      </c>
      <c r="N56" s="10">
        <f>ROUND((L54/K54*100+L55/K55*100)/2,1)</f>
        <v>100</v>
      </c>
      <c r="O56" s="12">
        <f>ROUND((E56+I56+N56)/3,1)</f>
        <v>99.8</v>
      </c>
      <c r="P56" s="33"/>
    </row>
    <row r="57" spans="1:16" ht="12.75">
      <c r="A57" s="21">
        <v>19</v>
      </c>
      <c r="B57" s="40" t="s">
        <v>73</v>
      </c>
      <c r="C57" s="3"/>
      <c r="D57" s="3"/>
      <c r="E57" s="3"/>
      <c r="F57" s="10"/>
      <c r="G57" s="10"/>
      <c r="H57" s="10"/>
      <c r="I57" s="10"/>
      <c r="J57" s="9"/>
      <c r="K57" s="10">
        <v>1</v>
      </c>
      <c r="L57" s="10">
        <v>1</v>
      </c>
      <c r="M57" s="10">
        <f>ROUND(L57/K57*100,1)</f>
        <v>100</v>
      </c>
      <c r="N57" s="11" t="s">
        <v>20</v>
      </c>
      <c r="O57" s="12"/>
      <c r="P57" s="31" t="s">
        <v>28</v>
      </c>
    </row>
    <row r="58" spans="1:16" ht="89.25">
      <c r="A58" s="21"/>
      <c r="B58" s="32"/>
      <c r="C58" s="3"/>
      <c r="D58" s="3"/>
      <c r="E58" s="3"/>
      <c r="F58" s="10"/>
      <c r="G58" s="10"/>
      <c r="H58" s="10"/>
      <c r="I58" s="10"/>
      <c r="J58" s="12" t="s">
        <v>71</v>
      </c>
      <c r="K58" s="10">
        <v>1</v>
      </c>
      <c r="L58" s="10">
        <v>1</v>
      </c>
      <c r="M58" s="10">
        <f>ROUND(L58/K58*100,1)</f>
        <v>100</v>
      </c>
      <c r="N58" s="11" t="s">
        <v>20</v>
      </c>
      <c r="O58" s="12">
        <f>ROUND((I59+N59)/2,1)</f>
        <v>100</v>
      </c>
      <c r="P58" s="32"/>
    </row>
    <row r="59" spans="1:16" ht="51">
      <c r="A59" s="21"/>
      <c r="B59" s="33"/>
      <c r="C59" s="3">
        <v>1</v>
      </c>
      <c r="D59" s="3">
        <v>1</v>
      </c>
      <c r="E59" s="4">
        <f>ROUND(D59/C59*100,1)</f>
        <v>100</v>
      </c>
      <c r="F59" s="9" t="s">
        <v>24</v>
      </c>
      <c r="G59" s="10">
        <v>8</v>
      </c>
      <c r="H59" s="10">
        <v>8</v>
      </c>
      <c r="I59" s="10">
        <f>ROUND(H59/G59*100,1)</f>
        <v>100</v>
      </c>
      <c r="J59" s="11" t="s">
        <v>19</v>
      </c>
      <c r="K59" s="11" t="s">
        <v>20</v>
      </c>
      <c r="L59" s="11" t="s">
        <v>20</v>
      </c>
      <c r="M59" s="11" t="s">
        <v>20</v>
      </c>
      <c r="N59" s="10">
        <f>ROUND((L57/K57*100+L58/K58*100)/2,1)</f>
        <v>100</v>
      </c>
      <c r="O59" s="12">
        <f>ROUND((E59+I59+N59)/3,1)</f>
        <v>100</v>
      </c>
      <c r="P59" s="33"/>
    </row>
    <row r="60" spans="1:16" ht="12.75">
      <c r="A60" s="21">
        <v>20</v>
      </c>
      <c r="B60" s="31" t="s">
        <v>55</v>
      </c>
      <c r="C60" s="3"/>
      <c r="D60" s="3"/>
      <c r="E60" s="3"/>
      <c r="F60" s="10"/>
      <c r="G60" s="10"/>
      <c r="H60" s="10"/>
      <c r="I60" s="10"/>
      <c r="J60" s="9"/>
      <c r="K60" s="10">
        <v>1</v>
      </c>
      <c r="L60" s="10">
        <v>1</v>
      </c>
      <c r="M60" s="10">
        <f>ROUND(L60/K60*100,1)</f>
        <v>100</v>
      </c>
      <c r="N60" s="11" t="s">
        <v>20</v>
      </c>
      <c r="O60" s="12"/>
      <c r="P60" s="31" t="s">
        <v>28</v>
      </c>
    </row>
    <row r="61" spans="1:16" ht="89.25">
      <c r="A61" s="21"/>
      <c r="B61" s="32"/>
      <c r="C61" s="3"/>
      <c r="D61" s="3"/>
      <c r="E61" s="3"/>
      <c r="F61" s="10"/>
      <c r="G61" s="10"/>
      <c r="H61" s="10"/>
      <c r="I61" s="10"/>
      <c r="J61" s="12" t="s">
        <v>71</v>
      </c>
      <c r="K61" s="10">
        <v>70</v>
      </c>
      <c r="L61" s="10">
        <v>70</v>
      </c>
      <c r="M61" s="10">
        <f>ROUND(L61/K61*100,1)</f>
        <v>100</v>
      </c>
      <c r="N61" s="11" t="s">
        <v>20</v>
      </c>
      <c r="O61" s="12">
        <f>ROUND((I62+N62)/2,1)</f>
        <v>99.3</v>
      </c>
      <c r="P61" s="32"/>
    </row>
    <row r="62" spans="1:16" ht="51">
      <c r="A62" s="22"/>
      <c r="B62" s="33"/>
      <c r="C62" s="3">
        <v>18125.4</v>
      </c>
      <c r="D62" s="3">
        <v>18125.4</v>
      </c>
      <c r="E62" s="4">
        <f>ROUND(D62/C62*100,1)</f>
        <v>100</v>
      </c>
      <c r="F62" s="9" t="s">
        <v>24</v>
      </c>
      <c r="G62" s="10">
        <v>268</v>
      </c>
      <c r="H62" s="10">
        <v>264</v>
      </c>
      <c r="I62" s="10">
        <f>ROUND(H62/G62*100,1)</f>
        <v>98.5</v>
      </c>
      <c r="J62" s="11" t="s">
        <v>19</v>
      </c>
      <c r="K62" s="11" t="s">
        <v>20</v>
      </c>
      <c r="L62" s="11" t="s">
        <v>20</v>
      </c>
      <c r="M62" s="11" t="s">
        <v>20</v>
      </c>
      <c r="N62" s="10">
        <f>ROUND((L60/K60*100+L61/K61*100)/2,1)</f>
        <v>100</v>
      </c>
      <c r="O62" s="12">
        <f>ROUND((E62+I62+N62)/3,1)</f>
        <v>99.5</v>
      </c>
      <c r="P62" s="33"/>
    </row>
    <row r="63" spans="1:16" ht="12.75">
      <c r="A63" s="20">
        <v>21</v>
      </c>
      <c r="B63" s="31" t="s">
        <v>42</v>
      </c>
      <c r="C63" s="3"/>
      <c r="D63" s="3"/>
      <c r="E63" s="3"/>
      <c r="F63" s="10"/>
      <c r="G63" s="10"/>
      <c r="H63" s="10"/>
      <c r="I63" s="10"/>
      <c r="J63" s="9"/>
      <c r="K63" s="10">
        <v>1</v>
      </c>
      <c r="L63" s="10">
        <v>1</v>
      </c>
      <c r="M63" s="10">
        <f>ROUND(L63/K63*100,1)</f>
        <v>100</v>
      </c>
      <c r="N63" s="11" t="s">
        <v>20</v>
      </c>
      <c r="O63" s="12"/>
      <c r="P63" s="31" t="s">
        <v>28</v>
      </c>
    </row>
    <row r="64" spans="1:16" ht="89.25">
      <c r="A64" s="21"/>
      <c r="B64" s="32"/>
      <c r="C64" s="3"/>
      <c r="D64" s="3"/>
      <c r="E64" s="3"/>
      <c r="F64" s="10"/>
      <c r="G64" s="10"/>
      <c r="H64" s="10"/>
      <c r="I64" s="10"/>
      <c r="J64" s="12" t="s">
        <v>71</v>
      </c>
      <c r="K64" s="10">
        <v>70</v>
      </c>
      <c r="L64" s="10">
        <v>70</v>
      </c>
      <c r="M64" s="10">
        <f>ROUND(L64/K64*100,1)</f>
        <v>100</v>
      </c>
      <c r="N64" s="11" t="s">
        <v>20</v>
      </c>
      <c r="O64" s="12"/>
      <c r="P64" s="32"/>
    </row>
    <row r="65" spans="1:16" ht="12.75">
      <c r="A65" s="21"/>
      <c r="B65" s="32"/>
      <c r="C65" s="3"/>
      <c r="D65" s="3"/>
      <c r="E65" s="3"/>
      <c r="F65" s="9"/>
      <c r="G65" s="10"/>
      <c r="H65" s="10"/>
      <c r="I65" s="10"/>
      <c r="J65" s="10"/>
      <c r="K65" s="10"/>
      <c r="L65" s="10"/>
      <c r="M65" s="10" t="e">
        <f>ROUND(L65/K65*100,1)</f>
        <v>#DIV/0!</v>
      </c>
      <c r="N65" s="11" t="s">
        <v>20</v>
      </c>
      <c r="O65" s="12">
        <f>ROUND((I66+N66)/2,1)</f>
        <v>99.1</v>
      </c>
      <c r="P65" s="32"/>
    </row>
    <row r="66" spans="1:16" ht="51">
      <c r="A66" s="22"/>
      <c r="B66" s="33"/>
      <c r="C66" s="3">
        <v>6316.3</v>
      </c>
      <c r="D66" s="3">
        <v>6316.3</v>
      </c>
      <c r="E66" s="4">
        <f>ROUND(D66/C66*100,1)</f>
        <v>100</v>
      </c>
      <c r="F66" s="9" t="s">
        <v>29</v>
      </c>
      <c r="G66" s="10">
        <v>335</v>
      </c>
      <c r="H66" s="10">
        <v>329</v>
      </c>
      <c r="I66" s="10">
        <f>ROUND(H66/G66*100,1)</f>
        <v>98.2</v>
      </c>
      <c r="J66" s="11" t="s">
        <v>19</v>
      </c>
      <c r="K66" s="11" t="s">
        <v>20</v>
      </c>
      <c r="L66" s="11" t="s">
        <v>20</v>
      </c>
      <c r="M66" s="11" t="s">
        <v>20</v>
      </c>
      <c r="N66" s="10">
        <f>ROUND((L63/K63*100+L64/K64*100)/2,1)</f>
        <v>100</v>
      </c>
      <c r="O66" s="12">
        <f>ROUND((E66+I66+N66)/3,1)</f>
        <v>99.4</v>
      </c>
      <c r="P66" s="33"/>
    </row>
    <row r="67" spans="1:16" ht="12.75">
      <c r="A67" s="14" t="s">
        <v>23</v>
      </c>
      <c r="B67" s="15"/>
      <c r="C67" s="3"/>
      <c r="D67" s="3"/>
      <c r="E67" s="3"/>
      <c r="F67" s="3"/>
      <c r="G67" s="7"/>
      <c r="H67" s="7"/>
      <c r="I67" s="3"/>
      <c r="J67" s="5"/>
      <c r="K67" s="3">
        <v>1</v>
      </c>
      <c r="L67" s="3">
        <v>1</v>
      </c>
      <c r="M67" s="4">
        <f>ROUND(L67/K67*100,1)</f>
        <v>100</v>
      </c>
      <c r="N67" s="1" t="s">
        <v>20</v>
      </c>
      <c r="O67" s="6"/>
      <c r="P67" s="41" t="s">
        <v>72</v>
      </c>
    </row>
    <row r="68" spans="1:16" ht="89.25">
      <c r="A68" s="16"/>
      <c r="B68" s="17"/>
      <c r="C68" s="3"/>
      <c r="D68" s="3"/>
      <c r="E68" s="3"/>
      <c r="F68" s="3"/>
      <c r="G68" s="7"/>
      <c r="H68" s="7"/>
      <c r="I68" s="3"/>
      <c r="J68" s="12" t="s">
        <v>71</v>
      </c>
      <c r="K68" s="3">
        <v>1</v>
      </c>
      <c r="L68" s="3">
        <v>1</v>
      </c>
      <c r="M68" s="4">
        <f>ROUND(L68/K68*100,1)</f>
        <v>100</v>
      </c>
      <c r="N68" s="1" t="s">
        <v>20</v>
      </c>
      <c r="O68" s="6">
        <f>ROUND((I69+N69)/2,1)</f>
        <v>99.4</v>
      </c>
      <c r="P68" s="21"/>
    </row>
    <row r="69" spans="1:16" ht="51">
      <c r="A69" s="18"/>
      <c r="B69" s="19"/>
      <c r="C69" s="3">
        <f>C14+C17+C20+C23+C26+C32+C35+C38+C41+C44+C47+C50+C53+C56+C59+C62+C66+C29</f>
        <v>154571.1</v>
      </c>
      <c r="D69" s="3">
        <f>D14+D17+D20+D23+D26+D32+D35+D38+D41+D44+D47+D50+D53+D56+D59+D62+D66+D29</f>
        <v>154571.1</v>
      </c>
      <c r="E69" s="4">
        <f>ROUND(D69/C69*100,1)</f>
        <v>100</v>
      </c>
      <c r="F69" s="5" t="s">
        <v>24</v>
      </c>
      <c r="G69" s="7">
        <f>G56+G59+G14+G62+G17+G20+G23+G32+G35+G38+G41+G44+G47+G50+G53+G65+G66+G26+G29</f>
        <v>2956</v>
      </c>
      <c r="H69" s="7">
        <f>H56+H59+H14+H62+H17+H20+H23+H32+H35+H38+H41+H44+H47+H50+H53+H65+H66+H26+H29</f>
        <v>2921</v>
      </c>
      <c r="I69" s="4">
        <f>ROUND(H69/G69*100,1)</f>
        <v>98.8</v>
      </c>
      <c r="J69" s="1" t="s">
        <v>19</v>
      </c>
      <c r="K69" s="1" t="s">
        <v>20</v>
      </c>
      <c r="L69" s="1" t="s">
        <v>20</v>
      </c>
      <c r="M69" s="1" t="s">
        <v>20</v>
      </c>
      <c r="N69" s="4">
        <f>ROUND((L67/K67*100+L68/K68*100)/2,1)</f>
        <v>100</v>
      </c>
      <c r="O69" s="6">
        <f>ROUND((E69+I69+N69)/3,1)</f>
        <v>99.6</v>
      </c>
      <c r="P69" s="22"/>
    </row>
    <row r="70" ht="30.75" customHeight="1"/>
    <row r="71" ht="33" customHeight="1"/>
  </sheetData>
  <sheetProtection/>
  <mergeCells count="68">
    <mergeCell ref="A24:A26"/>
    <mergeCell ref="B27:B29"/>
    <mergeCell ref="A27:A29"/>
    <mergeCell ref="B12:B14"/>
    <mergeCell ref="B15:B17"/>
    <mergeCell ref="B18:B20"/>
    <mergeCell ref="B21:B23"/>
    <mergeCell ref="A21:A23"/>
    <mergeCell ref="B24:B26"/>
    <mergeCell ref="B8:B10"/>
    <mergeCell ref="O8:O10"/>
    <mergeCell ref="C8:N8"/>
    <mergeCell ref="C9:E9"/>
    <mergeCell ref="F9:I9"/>
    <mergeCell ref="B1:O1"/>
    <mergeCell ref="B2:O2"/>
    <mergeCell ref="B4:O4"/>
    <mergeCell ref="B3:O3"/>
    <mergeCell ref="P8:P10"/>
    <mergeCell ref="P54:P56"/>
    <mergeCell ref="P57:P59"/>
    <mergeCell ref="J9:N9"/>
    <mergeCell ref="P15:P17"/>
    <mergeCell ref="P12:P14"/>
    <mergeCell ref="P45:P47"/>
    <mergeCell ref="P42:P44"/>
    <mergeCell ref="P24:P26"/>
    <mergeCell ref="P18:P20"/>
    <mergeCell ref="B42:B44"/>
    <mergeCell ref="P21:P23"/>
    <mergeCell ref="P30:P32"/>
    <mergeCell ref="P33:P35"/>
    <mergeCell ref="P39:P41"/>
    <mergeCell ref="P36:P38"/>
    <mergeCell ref="P27:P29"/>
    <mergeCell ref="A33:A35"/>
    <mergeCell ref="A36:A38"/>
    <mergeCell ref="B30:B32"/>
    <mergeCell ref="B33:B35"/>
    <mergeCell ref="B39:B41"/>
    <mergeCell ref="B36:B38"/>
    <mergeCell ref="B45:B47"/>
    <mergeCell ref="P67:P69"/>
    <mergeCell ref="A8:A10"/>
    <mergeCell ref="A12:A14"/>
    <mergeCell ref="A15:A17"/>
    <mergeCell ref="A18:A20"/>
    <mergeCell ref="A30:A32"/>
    <mergeCell ref="P48:P50"/>
    <mergeCell ref="B51:B53"/>
    <mergeCell ref="P51:P53"/>
    <mergeCell ref="B57:B59"/>
    <mergeCell ref="A67:B69"/>
    <mergeCell ref="B54:B56"/>
    <mergeCell ref="A54:A56"/>
    <mergeCell ref="A45:A47"/>
    <mergeCell ref="A48:A50"/>
    <mergeCell ref="A51:A53"/>
    <mergeCell ref="P63:P66"/>
    <mergeCell ref="B63:B66"/>
    <mergeCell ref="B60:B62"/>
    <mergeCell ref="P60:P62"/>
    <mergeCell ref="B48:B50"/>
    <mergeCell ref="A63:A66"/>
    <mergeCell ref="A60:A62"/>
    <mergeCell ref="A39:A41"/>
    <mergeCell ref="A42:A44"/>
    <mergeCell ref="A57:A59"/>
  </mergeCells>
  <printOptions/>
  <pageMargins left="0.16" right="0.16" top="0.15" bottom="0.2" header="0.11" footer="0.1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</cp:lastModifiedBy>
  <cp:lastPrinted>2016-02-17T05:59:48Z</cp:lastPrinted>
  <dcterms:created xsi:type="dcterms:W3CDTF">1996-10-08T23:32:33Z</dcterms:created>
  <dcterms:modified xsi:type="dcterms:W3CDTF">2017-04-13T08:41:43Z</dcterms:modified>
  <cp:category/>
  <cp:version/>
  <cp:contentType/>
  <cp:contentStatus/>
</cp:coreProperties>
</file>